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  <sheet name="2022-2023" sheetId="10" r:id="rId6"/>
  </sheets>
  <definedNames>
    <definedName name="_xlnm._FilterDatabase" localSheetId="1" hidden="1">'Opći dio - Prihodi'!$A$2:$F$31</definedName>
    <definedName name="_xlnm._FilterDatabase" localSheetId="2" hidden="1">'Opći dio - Rashodi'!$A$2:$F$45</definedName>
    <definedName name="_xlnm._FilterDatabase" localSheetId="4" hidden="1">'Plan rash. i izdat. po izvorima'!#REF!</definedName>
    <definedName name="_xlnm.Print_Titles" localSheetId="3">'Plan prih. po izvorima'!$1:$1</definedName>
    <definedName name="_xlnm.Print_Titles" localSheetId="4">'Plan rash. i izdat. po izvorima'!$1:$3</definedName>
    <definedName name="_xlnm.Print_Area" localSheetId="3">'Plan prih. po izvorima'!$A$1:$H$34</definedName>
    <definedName name="_xlnm.Print_Area" localSheetId="0">'Sažetak općeg dijela'!$A$2:$H$26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4" i="10"/>
  <c r="D63" s="1"/>
  <c r="F52"/>
  <c r="C52" s="1"/>
  <c r="C51"/>
  <c r="D50"/>
  <c r="C50"/>
  <c r="C49"/>
  <c r="C48"/>
  <c r="C47"/>
  <c r="C46"/>
  <c r="D45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K17"/>
  <c r="G17"/>
  <c r="F17"/>
  <c r="E17"/>
  <c r="D17"/>
  <c r="C17" s="1"/>
  <c r="C16"/>
  <c r="C15"/>
  <c r="C14"/>
  <c r="C13"/>
  <c r="C12"/>
  <c r="C11"/>
  <c r="C10"/>
  <c r="G9"/>
  <c r="C9"/>
  <c r="C8" s="1"/>
  <c r="G8"/>
  <c r="F8"/>
  <c r="E8"/>
  <c r="D8"/>
  <c r="K7"/>
  <c r="G7"/>
  <c r="F7"/>
  <c r="E7"/>
  <c r="D7"/>
  <c r="C7" s="1"/>
  <c r="F44" i="6"/>
  <c r="F42"/>
  <c r="F41" s="1"/>
  <c r="F38"/>
  <c r="F36"/>
  <c r="F34"/>
  <c r="F23" s="1"/>
  <c r="F21"/>
  <c r="F19"/>
  <c r="F17"/>
  <c r="F14"/>
  <c r="F8"/>
  <c r="F3" s="1"/>
  <c r="F4"/>
  <c r="E44"/>
  <c r="E42"/>
  <c r="E41"/>
  <c r="E38"/>
  <c r="E36"/>
  <c r="E34" s="1"/>
  <c r="E23" s="1"/>
  <c r="E21"/>
  <c r="E19"/>
  <c r="E17"/>
  <c r="E14"/>
  <c r="E8"/>
  <c r="E4"/>
  <c r="G33" i="2"/>
  <c r="F33"/>
  <c r="E33"/>
  <c r="D33"/>
  <c r="C33"/>
  <c r="B33"/>
  <c r="G22"/>
  <c r="F22"/>
  <c r="E22"/>
  <c r="D22"/>
  <c r="C22"/>
  <c r="B22"/>
  <c r="G11"/>
  <c r="E11"/>
  <c r="D11"/>
  <c r="C11"/>
  <c r="B11"/>
  <c r="C314" i="3"/>
  <c r="C161"/>
  <c r="C8"/>
  <c r="D370"/>
  <c r="D369"/>
  <c r="F358"/>
  <c r="C358"/>
  <c r="C357"/>
  <c r="D356"/>
  <c r="C356"/>
  <c r="C355"/>
  <c r="C354"/>
  <c r="C353"/>
  <c r="C352"/>
  <c r="D351"/>
  <c r="C351" s="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K323"/>
  <c r="G323"/>
  <c r="F323"/>
  <c r="E323"/>
  <c r="D323"/>
  <c r="C323"/>
  <c r="C322"/>
  <c r="C321"/>
  <c r="C320"/>
  <c r="C319"/>
  <c r="C318"/>
  <c r="C317"/>
  <c r="C316"/>
  <c r="G315"/>
  <c r="C315" s="1"/>
  <c r="G314"/>
  <c r="F314"/>
  <c r="E314"/>
  <c r="D314"/>
  <c r="K313"/>
  <c r="G313"/>
  <c r="F313"/>
  <c r="E313"/>
  <c r="D313"/>
  <c r="C313"/>
  <c r="D217"/>
  <c r="D216" s="1"/>
  <c r="F205"/>
  <c r="C205" s="1"/>
  <c r="C204"/>
  <c r="D203"/>
  <c r="C203"/>
  <c r="C202"/>
  <c r="C201"/>
  <c r="C200"/>
  <c r="C199"/>
  <c r="D198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K170"/>
  <c r="K160" s="1"/>
  <c r="G170"/>
  <c r="F170"/>
  <c r="E170"/>
  <c r="D170"/>
  <c r="C170" s="1"/>
  <c r="C169"/>
  <c r="C168"/>
  <c r="C167"/>
  <c r="C166"/>
  <c r="C165"/>
  <c r="C164"/>
  <c r="C163"/>
  <c r="G162"/>
  <c r="C162"/>
  <c r="G161"/>
  <c r="F161"/>
  <c r="E161"/>
  <c r="D161"/>
  <c r="G160"/>
  <c r="F160"/>
  <c r="E160"/>
  <c r="D160"/>
  <c r="D8"/>
  <c r="D45"/>
  <c r="D50"/>
  <c r="C45"/>
  <c r="C50"/>
  <c r="C160" l="1"/>
  <c r="E3" i="6"/>
  <c r="K7" i="3"/>
  <c r="K17"/>
  <c r="C30"/>
  <c r="H10" i="9"/>
  <c r="H7"/>
  <c r="H13" s="1"/>
  <c r="C52" i="3"/>
  <c r="C9"/>
  <c r="D17"/>
  <c r="F17"/>
  <c r="C17"/>
  <c r="C19"/>
  <c r="C20"/>
  <c r="C21"/>
  <c r="C22"/>
  <c r="C23"/>
  <c r="C24"/>
  <c r="C25"/>
  <c r="C26"/>
  <c r="C27"/>
  <c r="C28"/>
  <c r="C29"/>
  <c r="C31"/>
  <c r="C32"/>
  <c r="C33"/>
  <c r="C34"/>
  <c r="C35"/>
  <c r="C36"/>
  <c r="C37"/>
  <c r="C38"/>
  <c r="C39"/>
  <c r="C40"/>
  <c r="C41"/>
  <c r="C42"/>
  <c r="C43"/>
  <c r="C44"/>
  <c r="C46"/>
  <c r="C47"/>
  <c r="C48"/>
  <c r="C49"/>
  <c r="C51"/>
  <c r="C18"/>
  <c r="C10"/>
  <c r="C11"/>
  <c r="C12"/>
  <c r="C13"/>
  <c r="C14"/>
  <c r="C15"/>
  <c r="C16"/>
  <c r="G7"/>
  <c r="G8"/>
  <c r="G17"/>
  <c r="G9"/>
  <c r="F52"/>
  <c r="F7" s="1"/>
  <c r="F8"/>
  <c r="E7"/>
  <c r="E8"/>
  <c r="D7"/>
  <c r="C7" s="1"/>
  <c r="E17"/>
  <c r="D63"/>
  <c r="D64"/>
  <c r="F4" i="7"/>
  <c r="E4"/>
  <c r="D4"/>
  <c r="D3"/>
  <c r="F7" i="9"/>
  <c r="A4" i="6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H22" i="9" l="1"/>
  <c r="G22"/>
  <c r="F22"/>
  <c r="G10"/>
  <c r="F10"/>
  <c r="F13" s="1"/>
  <c r="F24" s="1"/>
  <c r="H24"/>
  <c r="G7"/>
  <c r="G13" l="1"/>
  <c r="G24" s="1"/>
  <c r="D44" i="6"/>
  <c r="D42"/>
  <c r="D36"/>
  <c r="D21"/>
  <c r="D17"/>
  <c r="D38" l="1"/>
  <c r="D34" s="1"/>
  <c r="D41"/>
  <c r="A7" i="7"/>
  <c r="A8"/>
  <c r="A31"/>
  <c r="A30"/>
  <c r="A29"/>
  <c r="A28"/>
  <c r="A27"/>
  <c r="A26"/>
  <c r="A25"/>
  <c r="F23"/>
  <c r="E23"/>
  <c r="D23"/>
  <c r="A24"/>
  <c r="A23"/>
  <c r="A22"/>
  <c r="F20"/>
  <c r="E20"/>
  <c r="D20"/>
  <c r="A21"/>
  <c r="A20"/>
  <c r="A19"/>
  <c r="A18"/>
  <c r="A17"/>
  <c r="A16"/>
  <c r="A15"/>
  <c r="A14"/>
  <c r="F12"/>
  <c r="E12"/>
  <c r="D12"/>
  <c r="A13"/>
  <c r="A12"/>
  <c r="A11"/>
  <c r="A10"/>
  <c r="A9"/>
  <c r="A6"/>
  <c r="A5"/>
  <c r="A4"/>
  <c r="A3"/>
  <c r="A3" i="6"/>
  <c r="D23" l="1"/>
  <c r="D19"/>
  <c r="D14"/>
  <c r="D8"/>
  <c r="D3" s="1"/>
  <c r="D9" i="7"/>
  <c r="E25"/>
  <c r="E22" s="1"/>
  <c r="E14"/>
  <c r="F17"/>
  <c r="D25"/>
  <c r="D22" s="1"/>
  <c r="F25"/>
  <c r="F22" s="1"/>
  <c r="F29"/>
  <c r="F28" s="1"/>
  <c r="D17"/>
  <c r="E17"/>
  <c r="D29"/>
  <c r="D28" s="1"/>
  <c r="E29"/>
  <c r="E28" s="1"/>
  <c r="D14"/>
  <c r="F14"/>
  <c r="D4" i="6"/>
  <c r="F9" i="7" l="1"/>
  <c r="F3" s="1"/>
  <c r="E9"/>
  <c r="E3" s="1"/>
  <c r="F11" i="2" l="1"/>
  <c r="B12" l="1"/>
  <c r="B23"/>
  <c r="B34"/>
</calcChain>
</file>

<file path=xl/sharedStrings.xml><?xml version="1.0" encoding="utf-8"?>
<sst xmlns="http://schemas.openxmlformats.org/spreadsheetml/2006/main" count="837" uniqueCount="218">
  <si>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</si>
  <si>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</si>
  <si>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</si>
  <si>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</si>
  <si>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</si>
  <si>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</si>
  <si>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</si>
  <si>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</si>
  <si>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</si>
  <si>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</si>
  <si>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</si>
  <si>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</si>
  <si>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</si>
  <si>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</si>
  <si>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</si>
  <si>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</si>
  <si>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</si>
  <si>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</si>
  <si>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</si>
  <si>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</si>
  <si>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</si>
  <si>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</si>
  <si>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</si>
  <si>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</si>
  <si>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</si>
  <si>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</si>
  <si>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</si>
  <si>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</si>
  <si>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</si>
  <si>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</si>
  <si>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</si>
  <si>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</si>
  <si>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</si>
  <si>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</si>
  <si>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</si>
  <si>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</si>
  <si>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PRIHODI UKUPNO</t>
  </si>
  <si>
    <t>RASHODI UKUPNO</t>
  </si>
  <si>
    <t>len</t>
  </si>
  <si>
    <t>Račun iz računskog plana</t>
  </si>
  <si>
    <t>Račun iz raču.plana</t>
  </si>
  <si>
    <t>Dodatna ulaganja na građevinskim objektima</t>
  </si>
  <si>
    <t>3</t>
  </si>
  <si>
    <t>Rashodi poslovanja</t>
  </si>
  <si>
    <t>31</t>
  </si>
  <si>
    <t>311</t>
  </si>
  <si>
    <t>32</t>
  </si>
  <si>
    <t>321</t>
  </si>
  <si>
    <t>322</t>
  </si>
  <si>
    <t>323</t>
  </si>
  <si>
    <t>324</t>
  </si>
  <si>
    <t>Naknade troškova osobama izvan radnog odnosa</t>
  </si>
  <si>
    <t>329</t>
  </si>
  <si>
    <t>34</t>
  </si>
  <si>
    <t>Financijski rashodi</t>
  </si>
  <si>
    <t>342</t>
  </si>
  <si>
    <t>Kamate za primljene kredite i zajmove</t>
  </si>
  <si>
    <t>343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</si>
  <si>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</si>
  <si>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</si>
  <si>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</si>
  <si>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</si>
  <si>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</si>
  <si>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</si>
  <si>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Kazne, penali i naknade štete</t>
  </si>
  <si>
    <t>4</t>
  </si>
  <si>
    <t>41</t>
  </si>
  <si>
    <t>Rashodi za nabavu neproizvedene dugotrajne imovine</t>
  </si>
  <si>
    <t>411</t>
  </si>
  <si>
    <t>412</t>
  </si>
  <si>
    <t>Nematerijalna imovina</t>
  </si>
  <si>
    <t>42</t>
  </si>
  <si>
    <t>Rashodi za nabavu proizvedene dugotrajne imovine</t>
  </si>
  <si>
    <t>421</t>
  </si>
  <si>
    <t>Građevinski objekti</t>
  </si>
  <si>
    <t>422</t>
  </si>
  <si>
    <t>423</t>
  </si>
  <si>
    <t>Prijevozna sredstva</t>
  </si>
  <si>
    <t>424</t>
  </si>
  <si>
    <t>Višegodišnji nasadi i osnovno stado</t>
  </si>
  <si>
    <t>426</t>
  </si>
  <si>
    <t>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</si>
  <si>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</si>
  <si>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</si>
  <si>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</si>
  <si>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</si>
  <si>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44</t>
  </si>
  <si>
    <t>Rashodi za nabavu proizvedene kratkotrajne imovine</t>
  </si>
  <si>
    <t>441</t>
  </si>
  <si>
    <t>Rashodi za nabavu zaliha</t>
  </si>
  <si>
    <t>45</t>
  </si>
  <si>
    <t>Rashodi za dodatna ulaganja na nefinancijskoj imovini</t>
  </si>
  <si>
    <t>451</t>
  </si>
  <si>
    <t>Dodatna ulaganja na postrojenjima i opremi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</si>
  <si>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</si>
  <si>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</si>
  <si>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</si>
  <si>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</si>
  <si>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</si>
  <si>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</si>
  <si>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</si>
  <si>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</si>
  <si>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</si>
  <si>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</si>
  <si>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Prihodi poslovanja</t>
  </si>
  <si>
    <t>Pomoći iz inozemstva i od subjekata unutar općeg proračuna</t>
  </si>
  <si>
    <t>Pomoći od međunarodnih organizacija te institucija i tijela EU</t>
  </si>
  <si>
    <t>Pomoći proračunskim korisnicima iz proračuna koji im nije nadležan</t>
  </si>
  <si>
    <t>Prihodi od imovine</t>
  </si>
  <si>
    <t>Prihodi od financijske imovine</t>
  </si>
  <si>
    <t>Prihodi od nefinancijske imovine</t>
  </si>
  <si>
    <t>Prihodi od upravnih i administrativnih pristojbi, pristojbi po posebnim propisima i naknada</t>
  </si>
  <si>
    <t>Prihodi po posebnim propisima</t>
  </si>
  <si>
    <t>Prihodi od prodaje proizvoda i robe te pruženih usluga i prihodi od donacija</t>
  </si>
  <si>
    <t>Prihodi od prodaje proizvoda i robe te pruženih usluga</t>
  </si>
  <si>
    <t>Donacije od pravnih i fizičkih osoba izvan općeg proračuna</t>
  </si>
  <si>
    <t>Prihodi iz nadležnog proračuna i od HZZO-a na temelju ugovornih obaveza</t>
  </si>
  <si>
    <t xml:space="preserve">Prihodi iz nadležnog proračuna za financiranje redovne djelatnosti proračunskih korisnika 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</si>
  <si>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</si>
  <si>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</si>
  <si>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</si>
  <si>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</si>
  <si>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</si>
  <si>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</si>
  <si>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Prihodi od prodaje proizvedene dugotrajne imovine</t>
  </si>
  <si>
    <t>Prihodi od prodaje građevinskih objekata</t>
  </si>
  <si>
    <t>Prihodi od prodaje prijevoznih sredstava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</si>
  <si>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</si>
  <si>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</si>
  <si>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</si>
  <si>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zajmovi od drugih razina vlasti</t>
  </si>
  <si>
    <t>PRIHODI OD PRODAJE NEFINANCIJSKE IMOVINE</t>
  </si>
  <si>
    <t>Prihodi od prodaje nefinancijske imovine i nadoknade šteta s osnova osiguranja</t>
  </si>
  <si>
    <t>Prijenosi između proračunskih korisnika istog proračuna</t>
  </si>
  <si>
    <t>Pomoći temeljem prijenosa EU sredstava</t>
  </si>
  <si>
    <t>369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</si>
  <si>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</si>
  <si>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</si>
  <si>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</si>
  <si>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</si>
  <si>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</si>
  <si>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2021.</t>
  </si>
  <si>
    <t>Projekcija 2022.</t>
  </si>
  <si>
    <t>2022.</t>
  </si>
  <si>
    <t>Ukupno prihodi i primici za 2021.</t>
  </si>
  <si>
    <t>Ukupno prihodi i primici za 2022.</t>
  </si>
  <si>
    <t>Prijedlog plana 
za 2021.</t>
  </si>
  <si>
    <t>Projekcija plana
za 2022.</t>
  </si>
  <si>
    <t>Projekcija plana 
za 2023.</t>
  </si>
  <si>
    <t>Prijedlog plana 
za 2021</t>
  </si>
  <si>
    <t>Plan 2021.</t>
  </si>
  <si>
    <t>Projekcija 2023.</t>
  </si>
  <si>
    <t>2023.</t>
  </si>
  <si>
    <t>PRIJEDLOG PLANA ZA 2021.</t>
  </si>
  <si>
    <t>DOM UČENIKA SUŠAK</t>
  </si>
  <si>
    <t>Program</t>
  </si>
  <si>
    <t>A</t>
  </si>
  <si>
    <t>Osiguravanje uvjeta rada</t>
  </si>
  <si>
    <t>RASHODI POSLOVANJA</t>
  </si>
  <si>
    <t>Plaće  za redovan rad</t>
  </si>
  <si>
    <t>Plaće za prekovremeni rad</t>
  </si>
  <si>
    <t>Plaće za posebne uvjete rada</t>
  </si>
  <si>
    <t>Doprinosi za mirovinsko osiguranje</t>
  </si>
  <si>
    <t>Doprinosi za obvezno zdravstveno osiguranje</t>
  </si>
  <si>
    <t>Doprinosi za obvezno osiguranje u slučaju nezaposlenosti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</si>
  <si>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</si>
  <si>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</si>
  <si>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</si>
  <si>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</si>
  <si>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</si>
  <si>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</si>
  <si>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</si>
  <si>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</si>
  <si>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</si>
  <si>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 xml:space="preserve">Vojna oprema 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</si>
  <si>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</si>
  <si>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</si>
  <si>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</si>
  <si>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</si>
  <si>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</si>
  <si>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</si>
  <si>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</si>
  <si>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</si>
  <si>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</si>
  <si>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</si>
  <si>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</si>
  <si>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</si>
  <si>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</si>
  <si>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</si>
  <si>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</si>
  <si>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 xml:space="preserve">Ostali nespomenuti rashodi poslovanja </t>
  </si>
  <si>
    <t>Bankarske usluge i usluge platnog prometa</t>
  </si>
  <si>
    <t>Negativne tečajne razlike i razlike zbog primjene valutne klauzule</t>
  </si>
  <si>
    <t xml:space="preserve">Zatezne kamate </t>
  </si>
  <si>
    <t>Ostali nespom.financ.rashodi</t>
  </si>
  <si>
    <t>K</t>
  </si>
  <si>
    <t>Opremanje ustanova školstva</t>
  </si>
  <si>
    <t>Uredska oprema i namještaj</t>
  </si>
  <si>
    <t>Komunikacijska oprema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</si>
  <si>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</si>
  <si>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</si>
  <si>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</si>
  <si>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</si>
  <si>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</si>
  <si>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Prijevozna sredstva u cestovnom prometu</t>
  </si>
  <si>
    <t xml:space="preserve">Knjige </t>
  </si>
  <si>
    <t>Natjecanja i smotre</t>
  </si>
  <si>
    <t>Programi školskog kurikuluma (za poticanje dodatnog odgojno-obrazovnog stvaralaštva)</t>
  </si>
  <si>
    <t>Rashodi za dodatna ulaganja u nefinancijskoj imovini</t>
  </si>
  <si>
    <t>ZAKONSKI STANDARD USTANOVA  ŠKOLSTVA</t>
  </si>
  <si>
    <t>Naknade građanima i kućanstvima</t>
  </si>
  <si>
    <t>PRIJEDLOG FINANCIJSKOG PLANA DOMA UČENIKA SUŠAK ZA 2021. I                                                                                                                                                PROJEKCIJA PLANA ZA  2022. I 2023. GODINU</t>
  </si>
  <si>
    <t>Prenesena sredstva iz prethodne godine</t>
  </si>
  <si>
    <t>PROJEKCIJA PLANA ZA 2022.G.</t>
  </si>
  <si>
    <t>PROJEKCIJA PLANA ZA 2023.G.</t>
  </si>
  <si>
    <t>Ukupno prihodi i primici za 2023.</t>
  </si>
  <si>
    <t xml:space="preserve">                                  DOM UČENIKA SUŠAK</t>
  </si>
  <si>
    <t>Prihodi od prodaje nefinancijske imovine i naknade štete s osnova osiguranja</t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</si>
</sst>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#,##0.00_ ;\-#,##0.00\ "/>
    <numFmt numFmtId="165" formatCode="_-* #,##0.0\ _k_n_-;\-* #,##0.0\ _k_n_-;_-* &quot;-&quot;??\ _k_n_-;_-@_-"/>
    <numFmt numFmtId="166" formatCode="_-* #,##0\ _k_n_-;\-* #,##0\ _k_n_-;_-* &quot;-&quot;??\ _k_n_-;_-@_-"/>
  </numFmts>
  <fonts count="5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7.5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indexed="8"/>
      <name val="MS Sans Serif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0"/>
      <color indexed="8"/>
      <name val="MS Sans Serif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43" fontId="47" fillId="0" borderId="0" applyFont="0" applyFill="0" applyBorder="0" applyAlignment="0" applyProtection="0"/>
  </cellStyleXfs>
  <cellXfs count="283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3" fontId="18" fillId="0" borderId="11" xfId="0" applyNumberFormat="1" applyFont="1" applyBorder="1"/>
    <xf numFmtId="3" fontId="18" fillId="0" borderId="11" xfId="0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3" fontId="18" fillId="0" borderId="20" xfId="0" applyNumberFormat="1" applyFont="1" applyBorder="1"/>
    <xf numFmtId="1" fontId="19" fillId="0" borderId="23" xfId="0" applyNumberFormat="1" applyFont="1" applyBorder="1" applyAlignment="1">
      <alignment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4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28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28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0" fontId="34" fillId="0" borderId="0" xfId="42" applyFont="1" applyAlignment="1">
      <alignment horizontal="left" vertical="center"/>
    </xf>
    <xf numFmtId="0" fontId="19" fillId="0" borderId="30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30" xfId="42" applyFont="1" applyBorder="1" applyAlignment="1">
      <alignment horizontal="center" vertical="center" wrapText="1"/>
    </xf>
    <xf numFmtId="0" fontId="33" fillId="0" borderId="0" xfId="42" applyFont="1" applyAlignment="1"/>
    <xf numFmtId="0" fontId="35" fillId="20" borderId="31" xfId="42" applyFont="1" applyFill="1" applyBorder="1" applyAlignment="1">
      <alignment horizontal="left" wrapText="1" indent="4"/>
    </xf>
    <xf numFmtId="4" fontId="35" fillId="20" borderId="31" xfId="42" applyNumberFormat="1" applyFont="1" applyFill="1" applyBorder="1" applyAlignment="1">
      <alignment horizontal="right" wrapText="1"/>
    </xf>
    <xf numFmtId="4" fontId="38" fillId="20" borderId="31" xfId="42" applyNumberFormat="1" applyFont="1" applyFill="1" applyBorder="1" applyAlignment="1">
      <alignment horizontal="right" wrapText="1"/>
    </xf>
    <xf numFmtId="4" fontId="37" fillId="20" borderId="31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4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center" vertical="center" wrapText="1"/>
    </xf>
    <xf numFmtId="0" fontId="26" fillId="0" borderId="29" xfId="0" applyNumberFormat="1" applyFont="1" applyFill="1" applyBorder="1" applyAlignment="1" applyProtection="1">
      <alignment horizontal="center" vertical="center"/>
    </xf>
    <xf numFmtId="0" fontId="39" fillId="0" borderId="0" xfId="42" applyFont="1" applyAlignment="1">
      <alignment horizontal="right" vertical="center"/>
    </xf>
    <xf numFmtId="0" fontId="39" fillId="0" borderId="0" xfId="42" applyFont="1" applyAlignment="1">
      <alignment horizontal="left" indent="1"/>
    </xf>
    <xf numFmtId="0" fontId="33" fillId="0" borderId="0" xfId="42" applyFont="1" applyAlignment="1">
      <alignment horizontal="left"/>
    </xf>
    <xf numFmtId="0" fontId="35" fillId="20" borderId="31" xfId="42" applyFont="1" applyFill="1" applyBorder="1" applyAlignment="1">
      <alignment wrapText="1"/>
    </xf>
    <xf numFmtId="0" fontId="24" fillId="22" borderId="15" xfId="0" applyNumberFormat="1" applyFont="1" applyFill="1" applyBorder="1" applyAlignment="1" applyProtection="1">
      <alignment horizontal="center" vertical="center" wrapText="1"/>
    </xf>
    <xf numFmtId="0" fontId="23" fillId="22" borderId="15" xfId="0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indent="1"/>
    </xf>
    <xf numFmtId="0" fontId="27" fillId="0" borderId="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horizontal="left" wrapText="1"/>
    </xf>
    <xf numFmtId="0" fontId="40" fillId="0" borderId="0" xfId="0" applyNumberFormat="1" applyFont="1" applyFill="1" applyBorder="1" applyAlignment="1" applyProtection="1">
      <alignment wrapText="1"/>
    </xf>
    <xf numFmtId="0" fontId="26" fillId="0" borderId="27" xfId="0" quotePrefix="1" applyFont="1" applyBorder="1" applyAlignment="1">
      <alignment horizontal="left" wrapText="1"/>
    </xf>
    <xf numFmtId="0" fontId="26" fillId="0" borderId="14" xfId="0" quotePrefix="1" applyFont="1" applyBorder="1" applyAlignment="1">
      <alignment horizontal="left" wrapText="1"/>
    </xf>
    <xf numFmtId="0" fontId="26" fillId="0" borderId="14" xfId="0" quotePrefix="1" applyFont="1" applyBorder="1" applyAlignment="1">
      <alignment horizontal="center" wrapText="1"/>
    </xf>
    <xf numFmtId="0" fontId="26" fillId="0" borderId="14" xfId="0" quotePrefix="1" applyNumberFormat="1" applyFont="1" applyFill="1" applyBorder="1" applyAlignment="1" applyProtection="1">
      <alignment horizontal="left"/>
    </xf>
    <xf numFmtId="0" fontId="24" fillId="0" borderId="15" xfId="0" applyNumberFormat="1" applyFont="1" applyFill="1" applyBorder="1" applyAlignment="1" applyProtection="1">
      <alignment horizont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3" fontId="26" fillId="23" borderId="15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3" fontId="26" fillId="0" borderId="15" xfId="0" applyNumberFormat="1" applyFont="1" applyFill="1" applyBorder="1" applyAlignment="1">
      <alignment horizontal="right"/>
    </xf>
    <xf numFmtId="0" fontId="28" fillId="23" borderId="27" xfId="0" applyFont="1" applyFill="1" applyBorder="1" applyAlignment="1">
      <alignment horizontal="left"/>
    </xf>
    <xf numFmtId="0" fontId="18" fillId="23" borderId="14" xfId="0" applyNumberFormat="1" applyFont="1" applyFill="1" applyBorder="1" applyAlignment="1" applyProtection="1"/>
    <xf numFmtId="3" fontId="26" fillId="0" borderId="15" xfId="0" applyNumberFormat="1" applyFont="1" applyBorder="1" applyAlignment="1">
      <alignment horizontal="right"/>
    </xf>
    <xf numFmtId="3" fontId="26" fillId="23" borderId="15" xfId="0" applyNumberFormat="1" applyFont="1" applyFill="1" applyBorder="1" applyAlignment="1" applyProtection="1">
      <alignment horizontal="right" wrapText="1"/>
    </xf>
    <xf numFmtId="3" fontId="26" fillId="21" borderId="27" xfId="0" quotePrefix="1" applyNumberFormat="1" applyFont="1" applyFill="1" applyBorder="1" applyAlignment="1">
      <alignment horizontal="right"/>
    </xf>
    <xf numFmtId="3" fontId="26" fillId="21" borderId="15" xfId="0" applyNumberFormat="1" applyFont="1" applyFill="1" applyBorder="1" applyAlignment="1" applyProtection="1">
      <alignment horizontal="right" wrapText="1"/>
    </xf>
    <xf numFmtId="3" fontId="26" fillId="23" borderId="27" xfId="0" quotePrefix="1" applyNumberFormat="1" applyFont="1" applyFill="1" applyBorder="1" applyAlignment="1">
      <alignment horizontal="right"/>
    </xf>
    <xf numFmtId="0" fontId="40" fillId="0" borderId="0" xfId="0" applyNumberFormat="1" applyFont="1" applyFill="1" applyBorder="1" applyAlignment="1" applyProtection="1"/>
    <xf numFmtId="3" fontId="40" fillId="0" borderId="0" xfId="0" applyNumberFormat="1" applyFont="1" applyFill="1" applyBorder="1" applyAlignment="1" applyProtection="1"/>
    <xf numFmtId="0" fontId="43" fillId="0" borderId="0" xfId="0" applyNumberFormat="1" applyFont="1" applyFill="1" applyBorder="1" applyAlignment="1" applyProtection="1"/>
    <xf numFmtId="0" fontId="41" fillId="0" borderId="0" xfId="0" quotePrefix="1" applyNumberFormat="1" applyFont="1" applyFill="1" applyBorder="1" applyAlignment="1" applyProtection="1">
      <alignment horizontal="left" wrapText="1"/>
    </xf>
    <xf numFmtId="0" fontId="4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3" fontId="18" fillId="0" borderId="34" xfId="0" applyNumberFormat="1" applyFont="1" applyBorder="1" applyAlignment="1">
      <alignment horizontal="center" vertical="center" wrapText="1"/>
    </xf>
    <xf numFmtId="0" fontId="22" fillId="0" borderId="36" xfId="0" applyNumberFormat="1" applyFont="1" applyFill="1" applyBorder="1" applyAlignment="1" applyProtection="1"/>
    <xf numFmtId="0" fontId="18" fillId="0" borderId="36" xfId="0" applyFont="1" applyBorder="1"/>
    <xf numFmtId="0" fontId="22" fillId="0" borderId="0" xfId="0" applyNumberFormat="1" applyFont="1" applyFill="1" applyBorder="1" applyAlignment="1" applyProtection="1"/>
    <xf numFmtId="0" fontId="33" fillId="0" borderId="0" xfId="42" applyFont="1" applyAlignment="1">
      <alignment horizontal="left" indent="1"/>
    </xf>
    <xf numFmtId="0" fontId="22" fillId="0" borderId="0" xfId="0" applyNumberFormat="1" applyFont="1" applyFill="1" applyBorder="1" applyAlignment="1" applyProtection="1"/>
    <xf numFmtId="0" fontId="46" fillId="20" borderId="31" xfId="42" applyFont="1" applyFill="1" applyBorder="1" applyAlignment="1">
      <alignment horizontal="left" wrapText="1" indent="5"/>
    </xf>
    <xf numFmtId="0" fontId="46" fillId="20" borderId="31" xfId="42" applyFont="1" applyFill="1" applyBorder="1" applyAlignment="1">
      <alignment wrapText="1"/>
    </xf>
    <xf numFmtId="0" fontId="24" fillId="0" borderId="15" xfId="0" applyNumberFormat="1" applyFont="1" applyFill="1" applyBorder="1" applyAlignment="1" applyProtection="1">
      <alignment horizontal="center"/>
    </xf>
    <xf numFmtId="0" fontId="22" fillId="0" borderId="15" xfId="0" applyNumberFormat="1" applyFont="1" applyFill="1" applyBorder="1" applyAlignment="1" applyProtection="1">
      <alignment wrapText="1"/>
    </xf>
    <xf numFmtId="0" fontId="22" fillId="0" borderId="15" xfId="0" applyNumberFormat="1" applyFont="1" applyFill="1" applyBorder="1" applyAlignment="1" applyProtection="1"/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 applyProtection="1"/>
    <xf numFmtId="0" fontId="22" fillId="0" borderId="15" xfId="0" applyNumberFormat="1" applyFont="1" applyFill="1" applyBorder="1" applyAlignment="1" applyProtection="1">
      <alignment horizontal="center"/>
    </xf>
    <xf numFmtId="4" fontId="22" fillId="0" borderId="15" xfId="0" applyNumberFormat="1" applyFont="1" applyFill="1" applyBorder="1" applyAlignment="1" applyProtection="1"/>
    <xf numFmtId="0" fontId="22" fillId="24" borderId="15" xfId="0" applyNumberFormat="1" applyFont="1" applyFill="1" applyBorder="1" applyAlignment="1" applyProtection="1">
      <alignment horizontal="center"/>
    </xf>
    <xf numFmtId="0" fontId="22" fillId="24" borderId="15" xfId="0" applyNumberFormat="1" applyFont="1" applyFill="1" applyBorder="1" applyAlignment="1" applyProtection="1">
      <alignment wrapText="1"/>
    </xf>
    <xf numFmtId="0" fontId="22" fillId="24" borderId="15" xfId="0" applyNumberFormat="1" applyFont="1" applyFill="1" applyBorder="1" applyAlignment="1" applyProtection="1"/>
    <xf numFmtId="4" fontId="22" fillId="24" borderId="15" xfId="0" applyNumberFormat="1" applyFont="1" applyFill="1" applyBorder="1" applyAlignment="1" applyProtection="1"/>
    <xf numFmtId="0" fontId="24" fillId="21" borderId="15" xfId="0" applyNumberFormat="1" applyFont="1" applyFill="1" applyBorder="1" applyAlignment="1" applyProtection="1">
      <alignment horizontal="center"/>
    </xf>
    <xf numFmtId="0" fontId="24" fillId="21" borderId="15" xfId="0" applyNumberFormat="1" applyFont="1" applyFill="1" applyBorder="1" applyAlignment="1" applyProtection="1">
      <alignment wrapText="1"/>
    </xf>
    <xf numFmtId="4" fontId="24" fillId="21" borderId="15" xfId="0" applyNumberFormat="1" applyFont="1" applyFill="1" applyBorder="1" applyAlignment="1" applyProtection="1"/>
    <xf numFmtId="0" fontId="24" fillId="21" borderId="15" xfId="0" applyNumberFormat="1" applyFont="1" applyFill="1" applyBorder="1" applyAlignment="1" applyProtection="1"/>
    <xf numFmtId="0" fontId="24" fillId="0" borderId="37" xfId="0" applyNumberFormat="1" applyFont="1" applyFill="1" applyBorder="1" applyAlignment="1" applyProtection="1">
      <alignment horizontal="center"/>
    </xf>
    <xf numFmtId="0" fontId="22" fillId="0" borderId="37" xfId="0" applyNumberFormat="1" applyFont="1" applyFill="1" applyBorder="1" applyAlignment="1" applyProtection="1">
      <alignment wrapText="1"/>
    </xf>
    <xf numFmtId="4" fontId="22" fillId="0" borderId="37" xfId="0" applyNumberFormat="1" applyFont="1" applyFill="1" applyBorder="1" applyAlignment="1" applyProtection="1"/>
    <xf numFmtId="0" fontId="22" fillId="0" borderId="37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29" fillId="20" borderId="31" xfId="42" applyFont="1" applyFill="1" applyBorder="1" applyAlignment="1">
      <alignment horizontal="center" vertical="center" wrapText="1"/>
    </xf>
    <xf numFmtId="0" fontId="49" fillId="20" borderId="31" xfId="42" applyFont="1" applyFill="1" applyBorder="1" applyAlignment="1">
      <alignment horizontal="left" wrapText="1"/>
    </xf>
    <xf numFmtId="4" fontId="49" fillId="20" borderId="31" xfId="42" applyNumberFormat="1" applyFont="1" applyFill="1" applyBorder="1" applyAlignment="1">
      <alignment vertical="center" wrapText="1"/>
    </xf>
    <xf numFmtId="0" fontId="28" fillId="21" borderId="31" xfId="42" applyFont="1" applyFill="1" applyBorder="1" applyAlignment="1">
      <alignment horizontal="center" vertical="center" wrapText="1"/>
    </xf>
    <xf numFmtId="0" fontId="48" fillId="21" borderId="31" xfId="42" applyFont="1" applyFill="1" applyBorder="1" applyAlignment="1">
      <alignment horizontal="left" wrapText="1"/>
    </xf>
    <xf numFmtId="4" fontId="48" fillId="21" borderId="31" xfId="42" applyNumberFormat="1" applyFont="1" applyFill="1" applyBorder="1" applyAlignment="1">
      <alignment vertical="center" wrapText="1"/>
    </xf>
    <xf numFmtId="0" fontId="28" fillId="26" borderId="31" xfId="42" applyFont="1" applyFill="1" applyBorder="1" applyAlignment="1">
      <alignment horizontal="center" vertical="center" wrapText="1"/>
    </xf>
    <xf numFmtId="0" fontId="48" fillId="26" borderId="31" xfId="42" applyFont="1" applyFill="1" applyBorder="1" applyAlignment="1">
      <alignment horizontal="left" wrapText="1"/>
    </xf>
    <xf numFmtId="4" fontId="48" fillId="26" borderId="31" xfId="42" applyNumberFormat="1" applyFont="1" applyFill="1" applyBorder="1" applyAlignment="1">
      <alignment vertical="center" wrapText="1"/>
    </xf>
    <xf numFmtId="0" fontId="24" fillId="26" borderId="15" xfId="0" applyNumberFormat="1" applyFont="1" applyFill="1" applyBorder="1" applyAlignment="1" applyProtection="1">
      <alignment horizontal="center"/>
    </xf>
    <xf numFmtId="0" fontId="22" fillId="21" borderId="15" xfId="0" applyNumberFormat="1" applyFont="1" applyFill="1" applyBorder="1" applyAlignment="1" applyProtection="1">
      <alignment wrapText="1"/>
    </xf>
    <xf numFmtId="4" fontId="22" fillId="21" borderId="15" xfId="0" applyNumberFormat="1" applyFont="1" applyFill="1" applyBorder="1" applyAlignment="1" applyProtection="1"/>
    <xf numFmtId="0" fontId="22" fillId="21" borderId="15" xfId="0" applyNumberFormat="1" applyFont="1" applyFill="1" applyBorder="1" applyAlignment="1" applyProtection="1"/>
    <xf numFmtId="0" fontId="24" fillId="26" borderId="15" xfId="0" applyNumberFormat="1" applyFont="1" applyFill="1" applyBorder="1" applyAlignment="1" applyProtection="1">
      <alignment wrapText="1"/>
    </xf>
    <xf numFmtId="4" fontId="24" fillId="26" borderId="15" xfId="0" applyNumberFormat="1" applyFont="1" applyFill="1" applyBorder="1" applyAlignment="1" applyProtection="1"/>
    <xf numFmtId="0" fontId="24" fillId="26" borderId="15" xfId="0" applyNumberFormat="1" applyFont="1" applyFill="1" applyBorder="1" applyAlignment="1" applyProtection="1"/>
    <xf numFmtId="2" fontId="22" fillId="0" borderId="15" xfId="0" applyNumberFormat="1" applyFont="1" applyFill="1" applyBorder="1" applyAlignment="1" applyProtection="1"/>
    <xf numFmtId="43" fontId="22" fillId="0" borderId="15" xfId="44" applyFont="1" applyFill="1" applyBorder="1" applyAlignment="1" applyProtection="1"/>
    <xf numFmtId="43" fontId="22" fillId="24" borderId="15" xfId="44" applyFont="1" applyFill="1" applyBorder="1" applyAlignment="1" applyProtection="1"/>
    <xf numFmtId="164" fontId="22" fillId="0" borderId="15" xfId="44" applyNumberFormat="1" applyFont="1" applyFill="1" applyBorder="1" applyAlignment="1" applyProtection="1">
      <alignment horizontal="right" vertical="top"/>
    </xf>
    <xf numFmtId="4" fontId="24" fillId="21" borderId="15" xfId="44" applyNumberFormat="1" applyFont="1" applyFill="1" applyBorder="1" applyAlignment="1" applyProtection="1"/>
    <xf numFmtId="164" fontId="24" fillId="21" borderId="15" xfId="44" applyNumberFormat="1" applyFont="1" applyFill="1" applyBorder="1" applyAlignment="1" applyProtection="1"/>
    <xf numFmtId="0" fontId="24" fillId="26" borderId="15" xfId="0" applyNumberFormat="1" applyFont="1" applyFill="1" applyBorder="1" applyAlignment="1" applyProtection="1">
      <alignment horizontal="center" vertical="center"/>
    </xf>
    <xf numFmtId="0" fontId="24" fillId="26" borderId="15" xfId="0" applyNumberFormat="1" applyFont="1" applyFill="1" applyBorder="1" applyAlignment="1" applyProtection="1">
      <alignment vertical="center" wrapText="1"/>
    </xf>
    <xf numFmtId="4" fontId="24" fillId="26" borderId="15" xfId="0" applyNumberFormat="1" applyFont="1" applyFill="1" applyBorder="1" applyAlignment="1" applyProtection="1">
      <alignment vertical="center"/>
    </xf>
    <xf numFmtId="0" fontId="24" fillId="26" borderId="15" xfId="0" applyNumberFormat="1" applyFont="1" applyFill="1" applyBorder="1" applyAlignment="1" applyProtection="1">
      <alignment vertical="center"/>
    </xf>
    <xf numFmtId="43" fontId="24" fillId="26" borderId="15" xfId="44" applyFont="1" applyFill="1" applyBorder="1" applyAlignment="1" applyProtection="1">
      <alignment vertical="center"/>
    </xf>
    <xf numFmtId="0" fontId="24" fillId="27" borderId="15" xfId="0" applyNumberFormat="1" applyFont="1" applyFill="1" applyBorder="1" applyAlignment="1" applyProtection="1">
      <alignment horizontal="center"/>
    </xf>
    <xf numFmtId="0" fontId="22" fillId="27" borderId="15" xfId="0" applyNumberFormat="1" applyFont="1" applyFill="1" applyBorder="1" applyAlignment="1" applyProtection="1">
      <alignment wrapText="1"/>
    </xf>
    <xf numFmtId="4" fontId="22" fillId="27" borderId="15" xfId="0" applyNumberFormat="1" applyFont="1" applyFill="1" applyBorder="1" applyAlignment="1" applyProtection="1"/>
    <xf numFmtId="0" fontId="22" fillId="27" borderId="15" xfId="0" applyNumberFormat="1" applyFont="1" applyFill="1" applyBorder="1" applyAlignment="1" applyProtection="1"/>
    <xf numFmtId="0" fontId="22" fillId="27" borderId="15" xfId="0" applyNumberFormat="1" applyFont="1" applyFill="1" applyBorder="1" applyAlignment="1" applyProtection="1">
      <alignment horizontal="center"/>
    </xf>
    <xf numFmtId="43" fontId="22" fillId="27" borderId="15" xfId="44" applyFont="1" applyFill="1" applyBorder="1" applyAlignment="1" applyProtection="1"/>
    <xf numFmtId="0" fontId="24" fillId="27" borderId="15" xfId="0" applyNumberFormat="1" applyFont="1" applyFill="1" applyBorder="1" applyAlignment="1" applyProtection="1">
      <alignment wrapText="1"/>
    </xf>
    <xf numFmtId="4" fontId="24" fillId="27" borderId="15" xfId="0" applyNumberFormat="1" applyFont="1" applyFill="1" applyBorder="1" applyAlignment="1" applyProtection="1"/>
    <xf numFmtId="0" fontId="24" fillId="27" borderId="15" xfId="0" applyNumberFormat="1" applyFont="1" applyFill="1" applyBorder="1" applyAlignment="1" applyProtection="1"/>
    <xf numFmtId="43" fontId="24" fillId="27" borderId="15" xfId="44" applyFont="1" applyFill="1" applyBorder="1" applyAlignment="1" applyProtection="1"/>
    <xf numFmtId="4" fontId="22" fillId="27" borderId="15" xfId="44" applyNumberFormat="1" applyFont="1" applyFill="1" applyBorder="1" applyAlignment="1" applyProtection="1"/>
    <xf numFmtId="164" fontId="22" fillId="27" borderId="15" xfId="44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23" fillId="18" borderId="27" xfId="0" applyNumberFormat="1" applyFont="1" applyFill="1" applyBorder="1" applyAlignment="1" applyProtection="1">
      <alignment horizontal="center" vertical="center" wrapText="1"/>
    </xf>
    <xf numFmtId="0" fontId="22" fillId="26" borderId="15" xfId="0" applyNumberFormat="1" applyFont="1" applyFill="1" applyBorder="1" applyAlignment="1" applyProtection="1"/>
    <xf numFmtId="43" fontId="24" fillId="27" borderId="15" xfId="0" applyNumberFormat="1" applyFont="1" applyFill="1" applyBorder="1" applyAlignment="1" applyProtection="1"/>
    <xf numFmtId="43" fontId="24" fillId="26" borderId="15" xfId="0" applyNumberFormat="1" applyFont="1" applyFill="1" applyBorder="1" applyAlignment="1" applyProtection="1">
      <alignment vertical="center"/>
    </xf>
    <xf numFmtId="1" fontId="18" fillId="0" borderId="10" xfId="0" applyNumberFormat="1" applyFont="1" applyBorder="1" applyAlignment="1">
      <alignment horizontal="center" wrapText="1"/>
    </xf>
    <xf numFmtId="1" fontId="18" fillId="0" borderId="19" xfId="0" applyNumberFormat="1" applyFont="1" applyBorder="1" applyAlignment="1">
      <alignment horizont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35" fillId="21" borderId="31" xfId="42" applyFont="1" applyFill="1" applyBorder="1" applyAlignment="1">
      <alignment horizontal="left" wrapText="1" indent="4"/>
    </xf>
    <xf numFmtId="0" fontId="35" fillId="21" borderId="31" xfId="42" applyFont="1" applyFill="1" applyBorder="1" applyAlignment="1">
      <alignment wrapText="1"/>
    </xf>
    <xf numFmtId="4" fontId="35" fillId="21" borderId="31" xfId="42" applyNumberFormat="1" applyFont="1" applyFill="1" applyBorder="1" applyAlignment="1">
      <alignment horizontal="right" wrapText="1"/>
    </xf>
    <xf numFmtId="0" fontId="24" fillId="25" borderId="15" xfId="0" applyNumberFormat="1" applyFont="1" applyFill="1" applyBorder="1" applyAlignment="1" applyProtection="1">
      <alignment horizontal="center" wrapText="1"/>
    </xf>
    <xf numFmtId="0" fontId="24" fillId="0" borderId="15" xfId="0" applyNumberFormat="1" applyFont="1" applyFill="1" applyBorder="1" applyAlignment="1" applyProtection="1">
      <alignment horizontal="center" vertical="center"/>
    </xf>
    <xf numFmtId="0" fontId="22" fillId="21" borderId="15" xfId="0" applyNumberFormat="1" applyFont="1" applyFill="1" applyBorder="1" applyAlignment="1" applyProtection="1">
      <alignment horizontal="center"/>
    </xf>
    <xf numFmtId="43" fontId="22" fillId="21" borderId="15" xfId="44" applyFont="1" applyFill="1" applyBorder="1" applyAlignment="1" applyProtection="1"/>
    <xf numFmtId="165" fontId="18" fillId="0" borderId="23" xfId="44" applyNumberFormat="1" applyFont="1" applyBorder="1"/>
    <xf numFmtId="166" fontId="18" fillId="0" borderId="20" xfId="44" applyNumberFormat="1" applyFont="1" applyBorder="1"/>
    <xf numFmtId="166" fontId="18" fillId="0" borderId="25" xfId="44" applyNumberFormat="1" applyFont="1" applyBorder="1"/>
    <xf numFmtId="166" fontId="18" fillId="0" borderId="34" xfId="44" applyNumberFormat="1" applyFont="1" applyBorder="1" applyAlignment="1">
      <alignment horizontal="center" vertical="center" wrapText="1"/>
    </xf>
    <xf numFmtId="166" fontId="18" fillId="0" borderId="11" xfId="44" applyNumberFormat="1" applyFont="1" applyBorder="1"/>
    <xf numFmtId="166" fontId="18" fillId="0" borderId="35" xfId="44" applyNumberFormat="1" applyFont="1" applyBorder="1"/>
    <xf numFmtId="166" fontId="18" fillId="0" borderId="24" xfId="44" applyNumberFormat="1" applyFont="1" applyBorder="1"/>
    <xf numFmtId="166" fontId="18" fillId="0" borderId="23" xfId="44" applyNumberFormat="1" applyFont="1" applyBorder="1"/>
    <xf numFmtId="166" fontId="18" fillId="0" borderId="11" xfId="44" applyNumberFormat="1" applyFont="1" applyBorder="1" applyAlignment="1">
      <alignment horizontal="center" vertical="center" wrapText="1"/>
    </xf>
    <xf numFmtId="166" fontId="18" fillId="0" borderId="12" xfId="44" applyNumberFormat="1" applyFont="1" applyBorder="1" applyAlignment="1">
      <alignment horizontal="center" vertical="center" wrapText="1"/>
    </xf>
    <xf numFmtId="166" fontId="18" fillId="0" borderId="13" xfId="44" applyNumberFormat="1" applyFont="1" applyBorder="1" applyAlignment="1">
      <alignment horizontal="center" vertical="center" wrapText="1"/>
    </xf>
    <xf numFmtId="166" fontId="18" fillId="0" borderId="21" xfId="44" applyNumberFormat="1" applyFont="1" applyBorder="1"/>
    <xf numFmtId="166" fontId="18" fillId="0" borderId="22" xfId="44" applyNumberFormat="1" applyFont="1" applyBorder="1"/>
    <xf numFmtId="166" fontId="18" fillId="0" borderId="26" xfId="44" applyNumberFormat="1" applyFont="1" applyBorder="1"/>
    <xf numFmtId="166" fontId="18" fillId="0" borderId="11" xfId="44" applyNumberFormat="1" applyFont="1" applyBorder="1" applyAlignment="1">
      <alignment horizontal="center" wrapText="1"/>
    </xf>
    <xf numFmtId="0" fontId="24" fillId="25" borderId="15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50" fillId="0" borderId="44" xfId="0" applyNumberFormat="1" applyFont="1" applyFill="1" applyBorder="1" applyAlignment="1" applyProtection="1">
      <alignment horizontal="center" vertical="center" wrapText="1"/>
    </xf>
    <xf numFmtId="0" fontId="50" fillId="0" borderId="45" xfId="0" applyNumberFormat="1" applyFont="1" applyFill="1" applyBorder="1" applyAlignment="1" applyProtection="1">
      <alignment horizontal="center" vertical="center" wrapText="1"/>
    </xf>
    <xf numFmtId="0" fontId="24" fillId="0" borderId="48" xfId="0" applyNumberFormat="1" applyFont="1" applyFill="1" applyBorder="1" applyAlignment="1" applyProtection="1">
      <alignment horizontal="center" vertical="center"/>
    </xf>
    <xf numFmtId="0" fontId="22" fillId="0" borderId="49" xfId="0" applyNumberFormat="1" applyFont="1" applyFill="1" applyBorder="1" applyAlignment="1" applyProtection="1"/>
    <xf numFmtId="0" fontId="24" fillId="26" borderId="48" xfId="0" applyNumberFormat="1" applyFont="1" applyFill="1" applyBorder="1" applyAlignment="1" applyProtection="1">
      <alignment horizontal="center" vertical="center"/>
    </xf>
    <xf numFmtId="43" fontId="24" fillId="26" borderId="49" xfId="0" applyNumberFormat="1" applyFont="1" applyFill="1" applyBorder="1" applyAlignment="1" applyProtection="1">
      <alignment vertical="center"/>
    </xf>
    <xf numFmtId="0" fontId="22" fillId="0" borderId="48" xfId="0" applyNumberFormat="1" applyFont="1" applyFill="1" applyBorder="1" applyAlignment="1" applyProtection="1">
      <alignment horizontal="center"/>
    </xf>
    <xf numFmtId="0" fontId="22" fillId="27" borderId="48" xfId="0" applyNumberFormat="1" applyFont="1" applyFill="1" applyBorder="1" applyAlignment="1" applyProtection="1">
      <alignment horizontal="center"/>
    </xf>
    <xf numFmtId="0" fontId="22" fillId="27" borderId="49" xfId="0" applyNumberFormat="1" applyFont="1" applyFill="1" applyBorder="1" applyAlignment="1" applyProtection="1"/>
    <xf numFmtId="0" fontId="22" fillId="24" borderId="48" xfId="0" applyNumberFormat="1" applyFont="1" applyFill="1" applyBorder="1" applyAlignment="1" applyProtection="1">
      <alignment horizontal="center"/>
    </xf>
    <xf numFmtId="0" fontId="24" fillId="0" borderId="48" xfId="0" applyNumberFormat="1" applyFont="1" applyFill="1" applyBorder="1" applyAlignment="1" applyProtection="1">
      <alignment horizontal="center"/>
    </xf>
    <xf numFmtId="0" fontId="24" fillId="27" borderId="48" xfId="0" applyNumberFormat="1" applyFont="1" applyFill="1" applyBorder="1" applyAlignment="1" applyProtection="1">
      <alignment horizontal="center"/>
    </xf>
    <xf numFmtId="43" fontId="24" fillId="27" borderId="49" xfId="0" applyNumberFormat="1" applyFont="1" applyFill="1" applyBorder="1" applyAlignment="1" applyProtection="1"/>
    <xf numFmtId="0" fontId="24" fillId="0" borderId="49" xfId="0" applyNumberFormat="1" applyFont="1" applyFill="1" applyBorder="1" applyAlignment="1" applyProtection="1"/>
    <xf numFmtId="43" fontId="22" fillId="0" borderId="49" xfId="44" applyFont="1" applyFill="1" applyBorder="1" applyAlignment="1" applyProtection="1"/>
    <xf numFmtId="0" fontId="24" fillId="0" borderId="50" xfId="0" applyNumberFormat="1" applyFont="1" applyFill="1" applyBorder="1" applyAlignment="1" applyProtection="1">
      <alignment horizontal="center"/>
    </xf>
    <xf numFmtId="0" fontId="24" fillId="27" borderId="49" xfId="0" applyNumberFormat="1" applyFont="1" applyFill="1" applyBorder="1" applyAlignment="1" applyProtection="1"/>
    <xf numFmtId="0" fontId="24" fillId="26" borderId="48" xfId="0" applyNumberFormat="1" applyFont="1" applyFill="1" applyBorder="1" applyAlignment="1" applyProtection="1">
      <alignment horizontal="center"/>
    </xf>
    <xf numFmtId="0" fontId="22" fillId="26" borderId="49" xfId="0" applyNumberFormat="1" applyFont="1" applyFill="1" applyBorder="1" applyAlignment="1" applyProtection="1"/>
    <xf numFmtId="0" fontId="24" fillId="21" borderId="48" xfId="0" applyNumberFormat="1" applyFont="1" applyFill="1" applyBorder="1" applyAlignment="1" applyProtection="1">
      <alignment horizontal="center"/>
    </xf>
    <xf numFmtId="0" fontId="22" fillId="21" borderId="49" xfId="0" applyNumberFormat="1" applyFont="1" applyFill="1" applyBorder="1" applyAlignment="1" applyProtection="1"/>
    <xf numFmtId="0" fontId="24" fillId="0" borderId="51" xfId="0" applyNumberFormat="1" applyFont="1" applyFill="1" applyBorder="1" applyAlignment="1" applyProtection="1">
      <alignment horizontal="center"/>
    </xf>
    <xf numFmtId="0" fontId="22" fillId="0" borderId="52" xfId="0" applyNumberFormat="1" applyFont="1" applyFill="1" applyBorder="1" applyAlignment="1" applyProtection="1">
      <alignment wrapText="1"/>
    </xf>
    <xf numFmtId="0" fontId="22" fillId="0" borderId="52" xfId="0" applyNumberFormat="1" applyFont="1" applyFill="1" applyBorder="1" applyAlignment="1" applyProtection="1"/>
    <xf numFmtId="0" fontId="22" fillId="0" borderId="53" xfId="0" applyNumberFormat="1" applyFont="1" applyFill="1" applyBorder="1" applyAlignment="1" applyProtection="1"/>
    <xf numFmtId="0" fontId="4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41" fillId="0" borderId="0" xfId="0" quotePrefix="1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27" xfId="0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wrapText="1"/>
    </xf>
    <xf numFmtId="0" fontId="28" fillId="23" borderId="27" xfId="0" quotePrefix="1" applyNumberFormat="1" applyFont="1" applyFill="1" applyBorder="1" applyAlignment="1" applyProtection="1">
      <alignment horizontal="left" wrapText="1"/>
    </xf>
    <xf numFmtId="0" fontId="29" fillId="23" borderId="14" xfId="0" applyNumberFormat="1" applyFont="1" applyFill="1" applyBorder="1" applyAlignment="1" applyProtection="1">
      <alignment wrapText="1"/>
    </xf>
    <xf numFmtId="0" fontId="28" fillId="0" borderId="27" xfId="0" quotePrefix="1" applyNumberFormat="1" applyFont="1" applyFill="1" applyBorder="1" applyAlignment="1" applyProtection="1">
      <alignment horizontal="left" wrapText="1"/>
    </xf>
    <xf numFmtId="0" fontId="26" fillId="23" borderId="27" xfId="0" applyNumberFormat="1" applyFont="1" applyFill="1" applyBorder="1" applyAlignment="1" applyProtection="1">
      <alignment horizontal="left" wrapText="1"/>
    </xf>
    <xf numFmtId="0" fontId="26" fillId="23" borderId="14" xfId="0" applyNumberFormat="1" applyFont="1" applyFill="1" applyBorder="1" applyAlignment="1" applyProtection="1">
      <alignment horizontal="left" wrapText="1"/>
    </xf>
    <xf numFmtId="0" fontId="26" fillId="23" borderId="33" xfId="0" applyNumberFormat="1" applyFont="1" applyFill="1" applyBorder="1" applyAlignment="1" applyProtection="1">
      <alignment horizontal="left" wrapText="1"/>
    </xf>
    <xf numFmtId="0" fontId="42" fillId="0" borderId="0" xfId="0" applyNumberFormat="1" applyFont="1" applyFill="1" applyBorder="1" applyAlignment="1" applyProtection="1">
      <alignment horizontal="left"/>
    </xf>
    <xf numFmtId="0" fontId="4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3" borderId="27" xfId="0" applyNumberFormat="1" applyFont="1" applyFill="1" applyBorder="1" applyAlignment="1" applyProtection="1">
      <alignment horizontal="left" wrapText="1"/>
    </xf>
    <xf numFmtId="0" fontId="18" fillId="23" borderId="14" xfId="0" applyNumberFormat="1" applyFont="1" applyFill="1" applyBorder="1" applyAlignment="1" applyProtection="1"/>
    <xf numFmtId="0" fontId="18" fillId="0" borderId="14" xfId="0" applyNumberFormat="1" applyFont="1" applyFill="1" applyBorder="1" applyAlignment="1" applyProtection="1"/>
    <xf numFmtId="0" fontId="28" fillId="0" borderId="27" xfId="0" quotePrefix="1" applyFont="1" applyFill="1" applyBorder="1" applyAlignment="1">
      <alignment horizontal="left"/>
    </xf>
    <xf numFmtId="0" fontId="18" fillId="0" borderId="14" xfId="0" applyNumberFormat="1" applyFont="1" applyFill="1" applyBorder="1" applyAlignment="1" applyProtection="1">
      <alignment wrapText="1"/>
    </xf>
    <xf numFmtId="0" fontId="28" fillId="0" borderId="27" xfId="0" quotePrefix="1" applyFont="1" applyBorder="1" applyAlignment="1">
      <alignment horizontal="left"/>
    </xf>
    <xf numFmtId="0" fontId="26" fillId="21" borderId="27" xfId="0" applyNumberFormat="1" applyFont="1" applyFill="1" applyBorder="1" applyAlignment="1" applyProtection="1">
      <alignment horizontal="left" wrapText="1"/>
    </xf>
    <xf numFmtId="0" fontId="26" fillId="21" borderId="14" xfId="0" applyNumberFormat="1" applyFont="1" applyFill="1" applyBorder="1" applyAlignment="1" applyProtection="1">
      <alignment horizontal="left" wrapText="1"/>
    </xf>
    <xf numFmtId="0" fontId="26" fillId="21" borderId="33" xfId="0" applyNumberFormat="1" applyFont="1" applyFill="1" applyBorder="1" applyAlignment="1" applyProtection="1">
      <alignment horizontal="left" wrapText="1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29" xfId="0" quotePrefix="1" applyNumberFormat="1" applyFont="1" applyFill="1" applyBorder="1" applyAlignment="1" applyProtection="1">
      <alignment horizontal="left" wrapText="1"/>
    </xf>
    <xf numFmtId="0" fontId="22" fillId="0" borderId="29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3" fontId="19" fillId="0" borderId="24" xfId="0" applyNumberFormat="1" applyFont="1" applyBorder="1" applyAlignment="1">
      <alignment horizontal="center"/>
    </xf>
    <xf numFmtId="3" fontId="19" fillId="0" borderId="25" xfId="0" applyNumberFormat="1" applyFont="1" applyBorder="1" applyAlignment="1">
      <alignment horizontal="center"/>
    </xf>
    <xf numFmtId="3" fontId="19" fillId="0" borderId="26" xfId="0" applyNumberFormat="1" applyFont="1" applyBorder="1" applyAlignment="1">
      <alignment horizontal="center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0" fontId="24" fillId="0" borderId="38" xfId="0" applyNumberFormat="1" applyFont="1" applyFill="1" applyBorder="1" applyAlignment="1" applyProtection="1">
      <alignment horizontal="center"/>
    </xf>
    <xf numFmtId="0" fontId="24" fillId="0" borderId="39" xfId="0" applyNumberFormat="1" applyFont="1" applyFill="1" applyBorder="1" applyAlignment="1" applyProtection="1">
      <alignment horizontal="center"/>
    </xf>
    <xf numFmtId="0" fontId="24" fillId="0" borderId="40" xfId="0" applyNumberFormat="1" applyFont="1" applyFill="1" applyBorder="1" applyAlignment="1" applyProtection="1">
      <alignment horizontal="center"/>
    </xf>
    <xf numFmtId="0" fontId="24" fillId="0" borderId="41" xfId="0" applyNumberFormat="1" applyFont="1" applyFill="1" applyBorder="1" applyAlignment="1" applyProtection="1">
      <alignment horizontal="center"/>
    </xf>
    <xf numFmtId="0" fontId="24" fillId="0" borderId="29" xfId="0" applyNumberFormat="1" applyFont="1" applyFill="1" applyBorder="1" applyAlignment="1" applyProtection="1">
      <alignment horizontal="center"/>
    </xf>
    <xf numFmtId="0" fontId="24" fillId="0" borderId="42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26" fillId="0" borderId="46" xfId="0" applyNumberFormat="1" applyFont="1" applyFill="1" applyBorder="1" applyAlignment="1" applyProtection="1">
      <alignment vertical="center"/>
    </xf>
    <xf numFmtId="0" fontId="26" fillId="0" borderId="29" xfId="0" applyNumberFormat="1" applyFont="1" applyFill="1" applyBorder="1" applyAlignment="1" applyProtection="1">
      <alignment vertical="center"/>
    </xf>
    <xf numFmtId="0" fontId="26" fillId="0" borderId="47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horizont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43"/>
    <cellStyle name="Normalno 2" xfId="42"/>
    <cellStyle name="Note" xfId="37"/>
    <cellStyle name="Obično" xfId="0" builtinId="0"/>
    <cellStyle name="Output" xfId="38"/>
    <cellStyle name="Title" xfId="39"/>
    <cellStyle name="Total" xfId="40"/>
    <cellStyle name="Warning Text" xfId="41"/>
    <cellStyle name="Zarez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>
          <a:extLst>
            <a:ext uri="{FF2B5EF4-FFF2-40B4-BE49-F238E27FC236}">
              <a16:creationId xmlns="" xmlns:a16="http://schemas.microsoft.com/office/drawing/2014/main" id="{00000000-0008-0000-0300-00001A080000}"/>
            </a:ext>
          </a:extLst>
        </xdr:cNvPr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>
          <a:extLst>
            <a:ext uri="{FF2B5EF4-FFF2-40B4-BE49-F238E27FC236}">
              <a16:creationId xmlns="" xmlns:a16="http://schemas.microsoft.com/office/drawing/2014/main" id="{00000000-0008-0000-0300-00001B080000}"/>
            </a:ext>
          </a:extLst>
        </xdr:cNvPr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13</xdr:row>
      <xdr:rowOff>22860</xdr:rowOff>
    </xdr:from>
    <xdr:to>
      <xdr:col>1</xdr:col>
      <xdr:colOff>0</xdr:colOff>
      <xdr:row>15</xdr:row>
      <xdr:rowOff>0</xdr:rowOff>
    </xdr:to>
    <xdr:sp macro="" textlink="">
      <xdr:nvSpPr>
        <xdr:cNvPr id="2076" name="Line 1">
          <a:extLst>
            <a:ext uri="{FF2B5EF4-FFF2-40B4-BE49-F238E27FC236}">
              <a16:creationId xmlns="" xmlns:a16="http://schemas.microsoft.com/office/drawing/2014/main" id="{00000000-0008-0000-0300-00001C080000}"/>
            </a:ext>
          </a:extLst>
        </xdr:cNvPr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13</xdr:row>
      <xdr:rowOff>22860</xdr:rowOff>
    </xdr:from>
    <xdr:to>
      <xdr:col>0</xdr:col>
      <xdr:colOff>1089660</xdr:colOff>
      <xdr:row>15</xdr:row>
      <xdr:rowOff>0</xdr:rowOff>
    </xdr:to>
    <xdr:sp macro="" textlink="">
      <xdr:nvSpPr>
        <xdr:cNvPr id="2077" name="Line 2">
          <a:extLst>
            <a:ext uri="{FF2B5EF4-FFF2-40B4-BE49-F238E27FC236}">
              <a16:creationId xmlns="" xmlns:a16="http://schemas.microsoft.com/office/drawing/2014/main" id="{00000000-0008-0000-0300-00001D080000}"/>
            </a:ext>
          </a:extLst>
        </xdr:cNvPr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24</xdr:row>
      <xdr:rowOff>22860</xdr:rowOff>
    </xdr:from>
    <xdr:to>
      <xdr:col>1</xdr:col>
      <xdr:colOff>0</xdr:colOff>
      <xdr:row>26</xdr:row>
      <xdr:rowOff>0</xdr:rowOff>
    </xdr:to>
    <xdr:sp macro="" textlink="">
      <xdr:nvSpPr>
        <xdr:cNvPr id="2078" name="Line 1">
          <a:extLst>
            <a:ext uri="{FF2B5EF4-FFF2-40B4-BE49-F238E27FC236}">
              <a16:creationId xmlns="" xmlns:a16="http://schemas.microsoft.com/office/drawing/2014/main" id="{00000000-0008-0000-0300-00001E080000}"/>
            </a:ext>
          </a:extLst>
        </xdr:cNvPr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24</xdr:row>
      <xdr:rowOff>22860</xdr:rowOff>
    </xdr:from>
    <xdr:to>
      <xdr:col>0</xdr:col>
      <xdr:colOff>1089660</xdr:colOff>
      <xdr:row>26</xdr:row>
      <xdr:rowOff>0</xdr:rowOff>
    </xdr:to>
    <xdr:sp macro="" textlink="">
      <xdr:nvSpPr>
        <xdr:cNvPr id="2079" name="Line 2">
          <a:extLst>
            <a:ext uri="{FF2B5EF4-FFF2-40B4-BE49-F238E27FC236}">
              <a16:creationId xmlns="" xmlns:a16="http://schemas.microsoft.com/office/drawing/2014/main" id="{00000000-0008-0000-0300-00001F080000}"/>
            </a:ext>
          </a:extLst>
        </xdr:cNvPr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5"/>
  <sheetViews>
    <sheetView tabSelected="1" topLeftCell="A4" zoomScaleNormal="100" zoomScaleSheetLayoutView="70" workbookViewId="0">
      <selection activeCell="A18" sqref="A18:H18"/>
    </sheetView>
  </sheetViews>
  <sheetFormatPr defaultColWidth="11.42578125" defaultRowHeight="12.75"/>
  <cols>
    <col min="1" max="2" width="4.28515625" style="40" customWidth="1"/>
    <col min="3" max="3" width="5.5703125" style="40" customWidth="1"/>
    <col min="4" max="4" width="5.28515625" style="32" customWidth="1"/>
    <col min="5" max="5" width="44.7109375" style="40" customWidth="1"/>
    <col min="6" max="6" width="15.85546875" style="40" bestFit="1" customWidth="1"/>
    <col min="7" max="7" width="17.28515625" style="40" customWidth="1"/>
    <col min="8" max="8" width="16.7109375" style="40" customWidth="1"/>
    <col min="9" max="9" width="11.42578125" style="40"/>
    <col min="10" max="10" width="16.28515625" style="40" bestFit="1" customWidth="1"/>
    <col min="11" max="11" width="21.7109375" style="40" bestFit="1" customWidth="1"/>
    <col min="12" max="256" width="11.42578125" style="40"/>
    <col min="257" max="258" width="4.28515625" style="40" customWidth="1"/>
    <col min="259" max="259" width="5.5703125" style="40" customWidth="1"/>
    <col min="260" max="260" width="5.28515625" style="40" customWidth="1"/>
    <col min="261" max="261" width="44.7109375" style="40" customWidth="1"/>
    <col min="262" max="262" width="15.85546875" style="40" bestFit="1" customWidth="1"/>
    <col min="263" max="263" width="17.28515625" style="40" customWidth="1"/>
    <col min="264" max="264" width="16.7109375" style="40" customWidth="1"/>
    <col min="265" max="265" width="11.42578125" style="40"/>
    <col min="266" max="266" width="16.28515625" style="40" bestFit="1" customWidth="1"/>
    <col min="267" max="267" width="21.7109375" style="40" bestFit="1" customWidth="1"/>
    <col min="268" max="512" width="11.42578125" style="40"/>
    <col min="513" max="514" width="4.28515625" style="40" customWidth="1"/>
    <col min="515" max="515" width="5.5703125" style="40" customWidth="1"/>
    <col min="516" max="516" width="5.28515625" style="40" customWidth="1"/>
    <col min="517" max="517" width="44.7109375" style="40" customWidth="1"/>
    <col min="518" max="518" width="15.85546875" style="40" bestFit="1" customWidth="1"/>
    <col min="519" max="519" width="17.28515625" style="40" customWidth="1"/>
    <col min="520" max="520" width="16.7109375" style="40" customWidth="1"/>
    <col min="521" max="521" width="11.42578125" style="40"/>
    <col min="522" max="522" width="16.28515625" style="40" bestFit="1" customWidth="1"/>
    <col min="523" max="523" width="21.7109375" style="40" bestFit="1" customWidth="1"/>
    <col min="524" max="768" width="11.42578125" style="40"/>
    <col min="769" max="770" width="4.28515625" style="40" customWidth="1"/>
    <col min="771" max="771" width="5.5703125" style="40" customWidth="1"/>
    <col min="772" max="772" width="5.28515625" style="40" customWidth="1"/>
    <col min="773" max="773" width="44.7109375" style="40" customWidth="1"/>
    <col min="774" max="774" width="15.85546875" style="40" bestFit="1" customWidth="1"/>
    <col min="775" max="775" width="17.28515625" style="40" customWidth="1"/>
    <col min="776" max="776" width="16.7109375" style="40" customWidth="1"/>
    <col min="777" max="777" width="11.42578125" style="40"/>
    <col min="778" max="778" width="16.28515625" style="40" bestFit="1" customWidth="1"/>
    <col min="779" max="779" width="21.7109375" style="40" bestFit="1" customWidth="1"/>
    <col min="780" max="1024" width="11.42578125" style="40"/>
    <col min="1025" max="1026" width="4.28515625" style="40" customWidth="1"/>
    <col min="1027" max="1027" width="5.5703125" style="40" customWidth="1"/>
    <col min="1028" max="1028" width="5.28515625" style="40" customWidth="1"/>
    <col min="1029" max="1029" width="44.7109375" style="40" customWidth="1"/>
    <col min="1030" max="1030" width="15.85546875" style="40" bestFit="1" customWidth="1"/>
    <col min="1031" max="1031" width="17.28515625" style="40" customWidth="1"/>
    <col min="1032" max="1032" width="16.7109375" style="40" customWidth="1"/>
    <col min="1033" max="1033" width="11.42578125" style="40"/>
    <col min="1034" max="1034" width="16.28515625" style="40" bestFit="1" customWidth="1"/>
    <col min="1035" max="1035" width="21.7109375" style="40" bestFit="1" customWidth="1"/>
    <col min="1036" max="1280" width="11.42578125" style="40"/>
    <col min="1281" max="1282" width="4.28515625" style="40" customWidth="1"/>
    <col min="1283" max="1283" width="5.5703125" style="40" customWidth="1"/>
    <col min="1284" max="1284" width="5.28515625" style="40" customWidth="1"/>
    <col min="1285" max="1285" width="44.7109375" style="40" customWidth="1"/>
    <col min="1286" max="1286" width="15.85546875" style="40" bestFit="1" customWidth="1"/>
    <col min="1287" max="1287" width="17.28515625" style="40" customWidth="1"/>
    <col min="1288" max="1288" width="16.7109375" style="40" customWidth="1"/>
    <col min="1289" max="1289" width="11.42578125" style="40"/>
    <col min="1290" max="1290" width="16.28515625" style="40" bestFit="1" customWidth="1"/>
    <col min="1291" max="1291" width="21.7109375" style="40" bestFit="1" customWidth="1"/>
    <col min="1292" max="1536" width="11.42578125" style="40"/>
    <col min="1537" max="1538" width="4.28515625" style="40" customWidth="1"/>
    <col min="1539" max="1539" width="5.5703125" style="40" customWidth="1"/>
    <col min="1540" max="1540" width="5.28515625" style="40" customWidth="1"/>
    <col min="1541" max="1541" width="44.7109375" style="40" customWidth="1"/>
    <col min="1542" max="1542" width="15.85546875" style="40" bestFit="1" customWidth="1"/>
    <col min="1543" max="1543" width="17.28515625" style="40" customWidth="1"/>
    <col min="1544" max="1544" width="16.7109375" style="40" customWidth="1"/>
    <col min="1545" max="1545" width="11.42578125" style="40"/>
    <col min="1546" max="1546" width="16.28515625" style="40" bestFit="1" customWidth="1"/>
    <col min="1547" max="1547" width="21.7109375" style="40" bestFit="1" customWidth="1"/>
    <col min="1548" max="1792" width="11.42578125" style="40"/>
    <col min="1793" max="1794" width="4.28515625" style="40" customWidth="1"/>
    <col min="1795" max="1795" width="5.5703125" style="40" customWidth="1"/>
    <col min="1796" max="1796" width="5.28515625" style="40" customWidth="1"/>
    <col min="1797" max="1797" width="44.7109375" style="40" customWidth="1"/>
    <col min="1798" max="1798" width="15.85546875" style="40" bestFit="1" customWidth="1"/>
    <col min="1799" max="1799" width="17.28515625" style="40" customWidth="1"/>
    <col min="1800" max="1800" width="16.7109375" style="40" customWidth="1"/>
    <col min="1801" max="1801" width="11.42578125" style="40"/>
    <col min="1802" max="1802" width="16.28515625" style="40" bestFit="1" customWidth="1"/>
    <col min="1803" max="1803" width="21.7109375" style="40" bestFit="1" customWidth="1"/>
    <col min="1804" max="2048" width="11.42578125" style="40"/>
    <col min="2049" max="2050" width="4.28515625" style="40" customWidth="1"/>
    <col min="2051" max="2051" width="5.5703125" style="40" customWidth="1"/>
    <col min="2052" max="2052" width="5.28515625" style="40" customWidth="1"/>
    <col min="2053" max="2053" width="44.7109375" style="40" customWidth="1"/>
    <col min="2054" max="2054" width="15.85546875" style="40" bestFit="1" customWidth="1"/>
    <col min="2055" max="2055" width="17.28515625" style="40" customWidth="1"/>
    <col min="2056" max="2056" width="16.7109375" style="40" customWidth="1"/>
    <col min="2057" max="2057" width="11.42578125" style="40"/>
    <col min="2058" max="2058" width="16.28515625" style="40" bestFit="1" customWidth="1"/>
    <col min="2059" max="2059" width="21.7109375" style="40" bestFit="1" customWidth="1"/>
    <col min="2060" max="2304" width="11.42578125" style="40"/>
    <col min="2305" max="2306" width="4.28515625" style="40" customWidth="1"/>
    <col min="2307" max="2307" width="5.5703125" style="40" customWidth="1"/>
    <col min="2308" max="2308" width="5.28515625" style="40" customWidth="1"/>
    <col min="2309" max="2309" width="44.7109375" style="40" customWidth="1"/>
    <col min="2310" max="2310" width="15.85546875" style="40" bestFit="1" customWidth="1"/>
    <col min="2311" max="2311" width="17.28515625" style="40" customWidth="1"/>
    <col min="2312" max="2312" width="16.7109375" style="40" customWidth="1"/>
    <col min="2313" max="2313" width="11.42578125" style="40"/>
    <col min="2314" max="2314" width="16.28515625" style="40" bestFit="1" customWidth="1"/>
    <col min="2315" max="2315" width="21.7109375" style="40" bestFit="1" customWidth="1"/>
    <col min="2316" max="2560" width="11.42578125" style="40"/>
    <col min="2561" max="2562" width="4.28515625" style="40" customWidth="1"/>
    <col min="2563" max="2563" width="5.5703125" style="40" customWidth="1"/>
    <col min="2564" max="2564" width="5.28515625" style="40" customWidth="1"/>
    <col min="2565" max="2565" width="44.7109375" style="40" customWidth="1"/>
    <col min="2566" max="2566" width="15.85546875" style="40" bestFit="1" customWidth="1"/>
    <col min="2567" max="2567" width="17.28515625" style="40" customWidth="1"/>
    <col min="2568" max="2568" width="16.7109375" style="40" customWidth="1"/>
    <col min="2569" max="2569" width="11.42578125" style="40"/>
    <col min="2570" max="2570" width="16.28515625" style="40" bestFit="1" customWidth="1"/>
    <col min="2571" max="2571" width="21.7109375" style="40" bestFit="1" customWidth="1"/>
    <col min="2572" max="2816" width="11.42578125" style="40"/>
    <col min="2817" max="2818" width="4.28515625" style="40" customWidth="1"/>
    <col min="2819" max="2819" width="5.5703125" style="40" customWidth="1"/>
    <col min="2820" max="2820" width="5.28515625" style="40" customWidth="1"/>
    <col min="2821" max="2821" width="44.7109375" style="40" customWidth="1"/>
    <col min="2822" max="2822" width="15.85546875" style="40" bestFit="1" customWidth="1"/>
    <col min="2823" max="2823" width="17.28515625" style="40" customWidth="1"/>
    <col min="2824" max="2824" width="16.7109375" style="40" customWidth="1"/>
    <col min="2825" max="2825" width="11.42578125" style="40"/>
    <col min="2826" max="2826" width="16.28515625" style="40" bestFit="1" customWidth="1"/>
    <col min="2827" max="2827" width="21.7109375" style="40" bestFit="1" customWidth="1"/>
    <col min="2828" max="3072" width="11.42578125" style="40"/>
    <col min="3073" max="3074" width="4.28515625" style="40" customWidth="1"/>
    <col min="3075" max="3075" width="5.5703125" style="40" customWidth="1"/>
    <col min="3076" max="3076" width="5.28515625" style="40" customWidth="1"/>
    <col min="3077" max="3077" width="44.7109375" style="40" customWidth="1"/>
    <col min="3078" max="3078" width="15.85546875" style="40" bestFit="1" customWidth="1"/>
    <col min="3079" max="3079" width="17.28515625" style="40" customWidth="1"/>
    <col min="3080" max="3080" width="16.7109375" style="40" customWidth="1"/>
    <col min="3081" max="3081" width="11.42578125" style="40"/>
    <col min="3082" max="3082" width="16.28515625" style="40" bestFit="1" customWidth="1"/>
    <col min="3083" max="3083" width="21.7109375" style="40" bestFit="1" customWidth="1"/>
    <col min="3084" max="3328" width="11.42578125" style="40"/>
    <col min="3329" max="3330" width="4.28515625" style="40" customWidth="1"/>
    <col min="3331" max="3331" width="5.5703125" style="40" customWidth="1"/>
    <col min="3332" max="3332" width="5.28515625" style="40" customWidth="1"/>
    <col min="3333" max="3333" width="44.7109375" style="40" customWidth="1"/>
    <col min="3334" max="3334" width="15.85546875" style="40" bestFit="1" customWidth="1"/>
    <col min="3335" max="3335" width="17.28515625" style="40" customWidth="1"/>
    <col min="3336" max="3336" width="16.7109375" style="40" customWidth="1"/>
    <col min="3337" max="3337" width="11.42578125" style="40"/>
    <col min="3338" max="3338" width="16.28515625" style="40" bestFit="1" customWidth="1"/>
    <col min="3339" max="3339" width="21.7109375" style="40" bestFit="1" customWidth="1"/>
    <col min="3340" max="3584" width="11.42578125" style="40"/>
    <col min="3585" max="3586" width="4.28515625" style="40" customWidth="1"/>
    <col min="3587" max="3587" width="5.5703125" style="40" customWidth="1"/>
    <col min="3588" max="3588" width="5.28515625" style="40" customWidth="1"/>
    <col min="3589" max="3589" width="44.7109375" style="40" customWidth="1"/>
    <col min="3590" max="3590" width="15.85546875" style="40" bestFit="1" customWidth="1"/>
    <col min="3591" max="3591" width="17.28515625" style="40" customWidth="1"/>
    <col min="3592" max="3592" width="16.7109375" style="40" customWidth="1"/>
    <col min="3593" max="3593" width="11.42578125" style="40"/>
    <col min="3594" max="3594" width="16.28515625" style="40" bestFit="1" customWidth="1"/>
    <col min="3595" max="3595" width="21.7109375" style="40" bestFit="1" customWidth="1"/>
    <col min="3596" max="3840" width="11.42578125" style="40"/>
    <col min="3841" max="3842" width="4.28515625" style="40" customWidth="1"/>
    <col min="3843" max="3843" width="5.5703125" style="40" customWidth="1"/>
    <col min="3844" max="3844" width="5.28515625" style="40" customWidth="1"/>
    <col min="3845" max="3845" width="44.7109375" style="40" customWidth="1"/>
    <col min="3846" max="3846" width="15.85546875" style="40" bestFit="1" customWidth="1"/>
    <col min="3847" max="3847" width="17.28515625" style="40" customWidth="1"/>
    <col min="3848" max="3848" width="16.7109375" style="40" customWidth="1"/>
    <col min="3849" max="3849" width="11.42578125" style="40"/>
    <col min="3850" max="3850" width="16.28515625" style="40" bestFit="1" customWidth="1"/>
    <col min="3851" max="3851" width="21.7109375" style="40" bestFit="1" customWidth="1"/>
    <col min="3852" max="4096" width="11.42578125" style="40"/>
    <col min="4097" max="4098" width="4.28515625" style="40" customWidth="1"/>
    <col min="4099" max="4099" width="5.5703125" style="40" customWidth="1"/>
    <col min="4100" max="4100" width="5.28515625" style="40" customWidth="1"/>
    <col min="4101" max="4101" width="44.7109375" style="40" customWidth="1"/>
    <col min="4102" max="4102" width="15.85546875" style="40" bestFit="1" customWidth="1"/>
    <col min="4103" max="4103" width="17.28515625" style="40" customWidth="1"/>
    <col min="4104" max="4104" width="16.7109375" style="40" customWidth="1"/>
    <col min="4105" max="4105" width="11.42578125" style="40"/>
    <col min="4106" max="4106" width="16.28515625" style="40" bestFit="1" customWidth="1"/>
    <col min="4107" max="4107" width="21.7109375" style="40" bestFit="1" customWidth="1"/>
    <col min="4108" max="4352" width="11.42578125" style="40"/>
    <col min="4353" max="4354" width="4.28515625" style="40" customWidth="1"/>
    <col min="4355" max="4355" width="5.5703125" style="40" customWidth="1"/>
    <col min="4356" max="4356" width="5.28515625" style="40" customWidth="1"/>
    <col min="4357" max="4357" width="44.7109375" style="40" customWidth="1"/>
    <col min="4358" max="4358" width="15.85546875" style="40" bestFit="1" customWidth="1"/>
    <col min="4359" max="4359" width="17.28515625" style="40" customWidth="1"/>
    <col min="4360" max="4360" width="16.7109375" style="40" customWidth="1"/>
    <col min="4361" max="4361" width="11.42578125" style="40"/>
    <col min="4362" max="4362" width="16.28515625" style="40" bestFit="1" customWidth="1"/>
    <col min="4363" max="4363" width="21.7109375" style="40" bestFit="1" customWidth="1"/>
    <col min="4364" max="4608" width="11.42578125" style="40"/>
    <col min="4609" max="4610" width="4.28515625" style="40" customWidth="1"/>
    <col min="4611" max="4611" width="5.5703125" style="40" customWidth="1"/>
    <col min="4612" max="4612" width="5.28515625" style="40" customWidth="1"/>
    <col min="4613" max="4613" width="44.7109375" style="40" customWidth="1"/>
    <col min="4614" max="4614" width="15.85546875" style="40" bestFit="1" customWidth="1"/>
    <col min="4615" max="4615" width="17.28515625" style="40" customWidth="1"/>
    <col min="4616" max="4616" width="16.7109375" style="40" customWidth="1"/>
    <col min="4617" max="4617" width="11.42578125" style="40"/>
    <col min="4618" max="4618" width="16.28515625" style="40" bestFit="1" customWidth="1"/>
    <col min="4619" max="4619" width="21.7109375" style="40" bestFit="1" customWidth="1"/>
    <col min="4620" max="4864" width="11.42578125" style="40"/>
    <col min="4865" max="4866" width="4.28515625" style="40" customWidth="1"/>
    <col min="4867" max="4867" width="5.5703125" style="40" customWidth="1"/>
    <col min="4868" max="4868" width="5.28515625" style="40" customWidth="1"/>
    <col min="4869" max="4869" width="44.7109375" style="40" customWidth="1"/>
    <col min="4870" max="4870" width="15.85546875" style="40" bestFit="1" customWidth="1"/>
    <col min="4871" max="4871" width="17.28515625" style="40" customWidth="1"/>
    <col min="4872" max="4872" width="16.7109375" style="40" customWidth="1"/>
    <col min="4873" max="4873" width="11.42578125" style="40"/>
    <col min="4874" max="4874" width="16.28515625" style="40" bestFit="1" customWidth="1"/>
    <col min="4875" max="4875" width="21.7109375" style="40" bestFit="1" customWidth="1"/>
    <col min="4876" max="5120" width="11.42578125" style="40"/>
    <col min="5121" max="5122" width="4.28515625" style="40" customWidth="1"/>
    <col min="5123" max="5123" width="5.5703125" style="40" customWidth="1"/>
    <col min="5124" max="5124" width="5.28515625" style="40" customWidth="1"/>
    <col min="5125" max="5125" width="44.7109375" style="40" customWidth="1"/>
    <col min="5126" max="5126" width="15.85546875" style="40" bestFit="1" customWidth="1"/>
    <col min="5127" max="5127" width="17.28515625" style="40" customWidth="1"/>
    <col min="5128" max="5128" width="16.7109375" style="40" customWidth="1"/>
    <col min="5129" max="5129" width="11.42578125" style="40"/>
    <col min="5130" max="5130" width="16.28515625" style="40" bestFit="1" customWidth="1"/>
    <col min="5131" max="5131" width="21.7109375" style="40" bestFit="1" customWidth="1"/>
    <col min="5132" max="5376" width="11.42578125" style="40"/>
    <col min="5377" max="5378" width="4.28515625" style="40" customWidth="1"/>
    <col min="5379" max="5379" width="5.5703125" style="40" customWidth="1"/>
    <col min="5380" max="5380" width="5.28515625" style="40" customWidth="1"/>
    <col min="5381" max="5381" width="44.7109375" style="40" customWidth="1"/>
    <col min="5382" max="5382" width="15.85546875" style="40" bestFit="1" customWidth="1"/>
    <col min="5383" max="5383" width="17.28515625" style="40" customWidth="1"/>
    <col min="5384" max="5384" width="16.7109375" style="40" customWidth="1"/>
    <col min="5385" max="5385" width="11.42578125" style="40"/>
    <col min="5386" max="5386" width="16.28515625" style="40" bestFit="1" customWidth="1"/>
    <col min="5387" max="5387" width="21.7109375" style="40" bestFit="1" customWidth="1"/>
    <col min="5388" max="5632" width="11.42578125" style="40"/>
    <col min="5633" max="5634" width="4.28515625" style="40" customWidth="1"/>
    <col min="5635" max="5635" width="5.5703125" style="40" customWidth="1"/>
    <col min="5636" max="5636" width="5.28515625" style="40" customWidth="1"/>
    <col min="5637" max="5637" width="44.7109375" style="40" customWidth="1"/>
    <col min="5638" max="5638" width="15.85546875" style="40" bestFit="1" customWidth="1"/>
    <col min="5639" max="5639" width="17.28515625" style="40" customWidth="1"/>
    <col min="5640" max="5640" width="16.7109375" style="40" customWidth="1"/>
    <col min="5641" max="5641" width="11.42578125" style="40"/>
    <col min="5642" max="5642" width="16.28515625" style="40" bestFit="1" customWidth="1"/>
    <col min="5643" max="5643" width="21.7109375" style="40" bestFit="1" customWidth="1"/>
    <col min="5644" max="5888" width="11.42578125" style="40"/>
    <col min="5889" max="5890" width="4.28515625" style="40" customWidth="1"/>
    <col min="5891" max="5891" width="5.5703125" style="40" customWidth="1"/>
    <col min="5892" max="5892" width="5.28515625" style="40" customWidth="1"/>
    <col min="5893" max="5893" width="44.7109375" style="40" customWidth="1"/>
    <col min="5894" max="5894" width="15.85546875" style="40" bestFit="1" customWidth="1"/>
    <col min="5895" max="5895" width="17.28515625" style="40" customWidth="1"/>
    <col min="5896" max="5896" width="16.7109375" style="40" customWidth="1"/>
    <col min="5897" max="5897" width="11.42578125" style="40"/>
    <col min="5898" max="5898" width="16.28515625" style="40" bestFit="1" customWidth="1"/>
    <col min="5899" max="5899" width="21.7109375" style="40" bestFit="1" customWidth="1"/>
    <col min="5900" max="6144" width="11.42578125" style="40"/>
    <col min="6145" max="6146" width="4.28515625" style="40" customWidth="1"/>
    <col min="6147" max="6147" width="5.5703125" style="40" customWidth="1"/>
    <col min="6148" max="6148" width="5.28515625" style="40" customWidth="1"/>
    <col min="6149" max="6149" width="44.7109375" style="40" customWidth="1"/>
    <col min="6150" max="6150" width="15.85546875" style="40" bestFit="1" customWidth="1"/>
    <col min="6151" max="6151" width="17.28515625" style="40" customWidth="1"/>
    <col min="6152" max="6152" width="16.7109375" style="40" customWidth="1"/>
    <col min="6153" max="6153" width="11.42578125" style="40"/>
    <col min="6154" max="6154" width="16.28515625" style="40" bestFit="1" customWidth="1"/>
    <col min="6155" max="6155" width="21.7109375" style="40" bestFit="1" customWidth="1"/>
    <col min="6156" max="6400" width="11.42578125" style="40"/>
    <col min="6401" max="6402" width="4.28515625" style="40" customWidth="1"/>
    <col min="6403" max="6403" width="5.5703125" style="40" customWidth="1"/>
    <col min="6404" max="6404" width="5.28515625" style="40" customWidth="1"/>
    <col min="6405" max="6405" width="44.7109375" style="40" customWidth="1"/>
    <col min="6406" max="6406" width="15.85546875" style="40" bestFit="1" customWidth="1"/>
    <col min="6407" max="6407" width="17.28515625" style="40" customWidth="1"/>
    <col min="6408" max="6408" width="16.7109375" style="40" customWidth="1"/>
    <col min="6409" max="6409" width="11.42578125" style="40"/>
    <col min="6410" max="6410" width="16.28515625" style="40" bestFit="1" customWidth="1"/>
    <col min="6411" max="6411" width="21.7109375" style="40" bestFit="1" customWidth="1"/>
    <col min="6412" max="6656" width="11.42578125" style="40"/>
    <col min="6657" max="6658" width="4.28515625" style="40" customWidth="1"/>
    <col min="6659" max="6659" width="5.5703125" style="40" customWidth="1"/>
    <col min="6660" max="6660" width="5.28515625" style="40" customWidth="1"/>
    <col min="6661" max="6661" width="44.7109375" style="40" customWidth="1"/>
    <col min="6662" max="6662" width="15.85546875" style="40" bestFit="1" customWidth="1"/>
    <col min="6663" max="6663" width="17.28515625" style="40" customWidth="1"/>
    <col min="6664" max="6664" width="16.7109375" style="40" customWidth="1"/>
    <col min="6665" max="6665" width="11.42578125" style="40"/>
    <col min="6666" max="6666" width="16.28515625" style="40" bestFit="1" customWidth="1"/>
    <col min="6667" max="6667" width="21.7109375" style="40" bestFit="1" customWidth="1"/>
    <col min="6668" max="6912" width="11.42578125" style="40"/>
    <col min="6913" max="6914" width="4.28515625" style="40" customWidth="1"/>
    <col min="6915" max="6915" width="5.5703125" style="40" customWidth="1"/>
    <col min="6916" max="6916" width="5.28515625" style="40" customWidth="1"/>
    <col min="6917" max="6917" width="44.7109375" style="40" customWidth="1"/>
    <col min="6918" max="6918" width="15.85546875" style="40" bestFit="1" customWidth="1"/>
    <col min="6919" max="6919" width="17.28515625" style="40" customWidth="1"/>
    <col min="6920" max="6920" width="16.7109375" style="40" customWidth="1"/>
    <col min="6921" max="6921" width="11.42578125" style="40"/>
    <col min="6922" max="6922" width="16.28515625" style="40" bestFit="1" customWidth="1"/>
    <col min="6923" max="6923" width="21.7109375" style="40" bestFit="1" customWidth="1"/>
    <col min="6924" max="7168" width="11.42578125" style="40"/>
    <col min="7169" max="7170" width="4.28515625" style="40" customWidth="1"/>
    <col min="7171" max="7171" width="5.5703125" style="40" customWidth="1"/>
    <col min="7172" max="7172" width="5.28515625" style="40" customWidth="1"/>
    <col min="7173" max="7173" width="44.7109375" style="40" customWidth="1"/>
    <col min="7174" max="7174" width="15.85546875" style="40" bestFit="1" customWidth="1"/>
    <col min="7175" max="7175" width="17.28515625" style="40" customWidth="1"/>
    <col min="7176" max="7176" width="16.7109375" style="40" customWidth="1"/>
    <col min="7177" max="7177" width="11.42578125" style="40"/>
    <col min="7178" max="7178" width="16.28515625" style="40" bestFit="1" customWidth="1"/>
    <col min="7179" max="7179" width="21.7109375" style="40" bestFit="1" customWidth="1"/>
    <col min="7180" max="7424" width="11.42578125" style="40"/>
    <col min="7425" max="7426" width="4.28515625" style="40" customWidth="1"/>
    <col min="7427" max="7427" width="5.5703125" style="40" customWidth="1"/>
    <col min="7428" max="7428" width="5.28515625" style="40" customWidth="1"/>
    <col min="7429" max="7429" width="44.7109375" style="40" customWidth="1"/>
    <col min="7430" max="7430" width="15.85546875" style="40" bestFit="1" customWidth="1"/>
    <col min="7431" max="7431" width="17.28515625" style="40" customWidth="1"/>
    <col min="7432" max="7432" width="16.7109375" style="40" customWidth="1"/>
    <col min="7433" max="7433" width="11.42578125" style="40"/>
    <col min="7434" max="7434" width="16.28515625" style="40" bestFit="1" customWidth="1"/>
    <col min="7435" max="7435" width="21.7109375" style="40" bestFit="1" customWidth="1"/>
    <col min="7436" max="7680" width="11.42578125" style="40"/>
    <col min="7681" max="7682" width="4.28515625" style="40" customWidth="1"/>
    <col min="7683" max="7683" width="5.5703125" style="40" customWidth="1"/>
    <col min="7684" max="7684" width="5.28515625" style="40" customWidth="1"/>
    <col min="7685" max="7685" width="44.7109375" style="40" customWidth="1"/>
    <col min="7686" max="7686" width="15.85546875" style="40" bestFit="1" customWidth="1"/>
    <col min="7687" max="7687" width="17.28515625" style="40" customWidth="1"/>
    <col min="7688" max="7688" width="16.7109375" style="40" customWidth="1"/>
    <col min="7689" max="7689" width="11.42578125" style="40"/>
    <col min="7690" max="7690" width="16.28515625" style="40" bestFit="1" customWidth="1"/>
    <col min="7691" max="7691" width="21.7109375" style="40" bestFit="1" customWidth="1"/>
    <col min="7692" max="7936" width="11.42578125" style="40"/>
    <col min="7937" max="7938" width="4.28515625" style="40" customWidth="1"/>
    <col min="7939" max="7939" width="5.5703125" style="40" customWidth="1"/>
    <col min="7940" max="7940" width="5.28515625" style="40" customWidth="1"/>
    <col min="7941" max="7941" width="44.7109375" style="40" customWidth="1"/>
    <col min="7942" max="7942" width="15.85546875" style="40" bestFit="1" customWidth="1"/>
    <col min="7943" max="7943" width="17.28515625" style="40" customWidth="1"/>
    <col min="7944" max="7944" width="16.7109375" style="40" customWidth="1"/>
    <col min="7945" max="7945" width="11.42578125" style="40"/>
    <col min="7946" max="7946" width="16.28515625" style="40" bestFit="1" customWidth="1"/>
    <col min="7947" max="7947" width="21.7109375" style="40" bestFit="1" customWidth="1"/>
    <col min="7948" max="8192" width="11.42578125" style="40"/>
    <col min="8193" max="8194" width="4.28515625" style="40" customWidth="1"/>
    <col min="8195" max="8195" width="5.5703125" style="40" customWidth="1"/>
    <col min="8196" max="8196" width="5.28515625" style="40" customWidth="1"/>
    <col min="8197" max="8197" width="44.7109375" style="40" customWidth="1"/>
    <col min="8198" max="8198" width="15.85546875" style="40" bestFit="1" customWidth="1"/>
    <col min="8199" max="8199" width="17.28515625" style="40" customWidth="1"/>
    <col min="8200" max="8200" width="16.7109375" style="40" customWidth="1"/>
    <col min="8201" max="8201" width="11.42578125" style="40"/>
    <col min="8202" max="8202" width="16.28515625" style="40" bestFit="1" customWidth="1"/>
    <col min="8203" max="8203" width="21.7109375" style="40" bestFit="1" customWidth="1"/>
    <col min="8204" max="8448" width="11.42578125" style="40"/>
    <col min="8449" max="8450" width="4.28515625" style="40" customWidth="1"/>
    <col min="8451" max="8451" width="5.5703125" style="40" customWidth="1"/>
    <col min="8452" max="8452" width="5.28515625" style="40" customWidth="1"/>
    <col min="8453" max="8453" width="44.7109375" style="40" customWidth="1"/>
    <col min="8454" max="8454" width="15.85546875" style="40" bestFit="1" customWidth="1"/>
    <col min="8455" max="8455" width="17.28515625" style="40" customWidth="1"/>
    <col min="8456" max="8456" width="16.7109375" style="40" customWidth="1"/>
    <col min="8457" max="8457" width="11.42578125" style="40"/>
    <col min="8458" max="8458" width="16.28515625" style="40" bestFit="1" customWidth="1"/>
    <col min="8459" max="8459" width="21.7109375" style="40" bestFit="1" customWidth="1"/>
    <col min="8460" max="8704" width="11.42578125" style="40"/>
    <col min="8705" max="8706" width="4.28515625" style="40" customWidth="1"/>
    <col min="8707" max="8707" width="5.5703125" style="40" customWidth="1"/>
    <col min="8708" max="8708" width="5.28515625" style="40" customWidth="1"/>
    <col min="8709" max="8709" width="44.7109375" style="40" customWidth="1"/>
    <col min="8710" max="8710" width="15.85546875" style="40" bestFit="1" customWidth="1"/>
    <col min="8711" max="8711" width="17.28515625" style="40" customWidth="1"/>
    <col min="8712" max="8712" width="16.7109375" style="40" customWidth="1"/>
    <col min="8713" max="8713" width="11.42578125" style="40"/>
    <col min="8714" max="8714" width="16.28515625" style="40" bestFit="1" customWidth="1"/>
    <col min="8715" max="8715" width="21.7109375" style="40" bestFit="1" customWidth="1"/>
    <col min="8716" max="8960" width="11.42578125" style="40"/>
    <col min="8961" max="8962" width="4.28515625" style="40" customWidth="1"/>
    <col min="8963" max="8963" width="5.5703125" style="40" customWidth="1"/>
    <col min="8964" max="8964" width="5.28515625" style="40" customWidth="1"/>
    <col min="8965" max="8965" width="44.7109375" style="40" customWidth="1"/>
    <col min="8966" max="8966" width="15.85546875" style="40" bestFit="1" customWidth="1"/>
    <col min="8967" max="8967" width="17.28515625" style="40" customWidth="1"/>
    <col min="8968" max="8968" width="16.7109375" style="40" customWidth="1"/>
    <col min="8969" max="8969" width="11.42578125" style="40"/>
    <col min="8970" max="8970" width="16.28515625" style="40" bestFit="1" customWidth="1"/>
    <col min="8971" max="8971" width="21.7109375" style="40" bestFit="1" customWidth="1"/>
    <col min="8972" max="9216" width="11.42578125" style="40"/>
    <col min="9217" max="9218" width="4.28515625" style="40" customWidth="1"/>
    <col min="9219" max="9219" width="5.5703125" style="40" customWidth="1"/>
    <col min="9220" max="9220" width="5.28515625" style="40" customWidth="1"/>
    <col min="9221" max="9221" width="44.7109375" style="40" customWidth="1"/>
    <col min="9222" max="9222" width="15.85546875" style="40" bestFit="1" customWidth="1"/>
    <col min="9223" max="9223" width="17.28515625" style="40" customWidth="1"/>
    <col min="9224" max="9224" width="16.7109375" style="40" customWidth="1"/>
    <col min="9225" max="9225" width="11.42578125" style="40"/>
    <col min="9226" max="9226" width="16.28515625" style="40" bestFit="1" customWidth="1"/>
    <col min="9227" max="9227" width="21.7109375" style="40" bestFit="1" customWidth="1"/>
    <col min="9228" max="9472" width="11.42578125" style="40"/>
    <col min="9473" max="9474" width="4.28515625" style="40" customWidth="1"/>
    <col min="9475" max="9475" width="5.5703125" style="40" customWidth="1"/>
    <col min="9476" max="9476" width="5.28515625" style="40" customWidth="1"/>
    <col min="9477" max="9477" width="44.7109375" style="40" customWidth="1"/>
    <col min="9478" max="9478" width="15.85546875" style="40" bestFit="1" customWidth="1"/>
    <col min="9479" max="9479" width="17.28515625" style="40" customWidth="1"/>
    <col min="9480" max="9480" width="16.7109375" style="40" customWidth="1"/>
    <col min="9481" max="9481" width="11.42578125" style="40"/>
    <col min="9482" max="9482" width="16.28515625" style="40" bestFit="1" customWidth="1"/>
    <col min="9483" max="9483" width="21.7109375" style="40" bestFit="1" customWidth="1"/>
    <col min="9484" max="9728" width="11.42578125" style="40"/>
    <col min="9729" max="9730" width="4.28515625" style="40" customWidth="1"/>
    <col min="9731" max="9731" width="5.5703125" style="40" customWidth="1"/>
    <col min="9732" max="9732" width="5.28515625" style="40" customWidth="1"/>
    <col min="9733" max="9733" width="44.7109375" style="40" customWidth="1"/>
    <col min="9734" max="9734" width="15.85546875" style="40" bestFit="1" customWidth="1"/>
    <col min="9735" max="9735" width="17.28515625" style="40" customWidth="1"/>
    <col min="9736" max="9736" width="16.7109375" style="40" customWidth="1"/>
    <col min="9737" max="9737" width="11.42578125" style="40"/>
    <col min="9738" max="9738" width="16.28515625" style="40" bestFit="1" customWidth="1"/>
    <col min="9739" max="9739" width="21.7109375" style="40" bestFit="1" customWidth="1"/>
    <col min="9740" max="9984" width="11.42578125" style="40"/>
    <col min="9985" max="9986" width="4.28515625" style="40" customWidth="1"/>
    <col min="9987" max="9987" width="5.5703125" style="40" customWidth="1"/>
    <col min="9988" max="9988" width="5.28515625" style="40" customWidth="1"/>
    <col min="9989" max="9989" width="44.7109375" style="40" customWidth="1"/>
    <col min="9990" max="9990" width="15.85546875" style="40" bestFit="1" customWidth="1"/>
    <col min="9991" max="9991" width="17.28515625" style="40" customWidth="1"/>
    <col min="9992" max="9992" width="16.7109375" style="40" customWidth="1"/>
    <col min="9993" max="9993" width="11.42578125" style="40"/>
    <col min="9994" max="9994" width="16.28515625" style="40" bestFit="1" customWidth="1"/>
    <col min="9995" max="9995" width="21.7109375" style="40" bestFit="1" customWidth="1"/>
    <col min="9996" max="10240" width="11.42578125" style="40"/>
    <col min="10241" max="10242" width="4.28515625" style="40" customWidth="1"/>
    <col min="10243" max="10243" width="5.5703125" style="40" customWidth="1"/>
    <col min="10244" max="10244" width="5.28515625" style="40" customWidth="1"/>
    <col min="10245" max="10245" width="44.7109375" style="40" customWidth="1"/>
    <col min="10246" max="10246" width="15.85546875" style="40" bestFit="1" customWidth="1"/>
    <col min="10247" max="10247" width="17.28515625" style="40" customWidth="1"/>
    <col min="10248" max="10248" width="16.7109375" style="40" customWidth="1"/>
    <col min="10249" max="10249" width="11.42578125" style="40"/>
    <col min="10250" max="10250" width="16.28515625" style="40" bestFit="1" customWidth="1"/>
    <col min="10251" max="10251" width="21.7109375" style="40" bestFit="1" customWidth="1"/>
    <col min="10252" max="10496" width="11.42578125" style="40"/>
    <col min="10497" max="10498" width="4.28515625" style="40" customWidth="1"/>
    <col min="10499" max="10499" width="5.5703125" style="40" customWidth="1"/>
    <col min="10500" max="10500" width="5.28515625" style="40" customWidth="1"/>
    <col min="10501" max="10501" width="44.7109375" style="40" customWidth="1"/>
    <col min="10502" max="10502" width="15.85546875" style="40" bestFit="1" customWidth="1"/>
    <col min="10503" max="10503" width="17.28515625" style="40" customWidth="1"/>
    <col min="10504" max="10504" width="16.7109375" style="40" customWidth="1"/>
    <col min="10505" max="10505" width="11.42578125" style="40"/>
    <col min="10506" max="10506" width="16.28515625" style="40" bestFit="1" customWidth="1"/>
    <col min="10507" max="10507" width="21.7109375" style="40" bestFit="1" customWidth="1"/>
    <col min="10508" max="10752" width="11.42578125" style="40"/>
    <col min="10753" max="10754" width="4.28515625" style="40" customWidth="1"/>
    <col min="10755" max="10755" width="5.5703125" style="40" customWidth="1"/>
    <col min="10756" max="10756" width="5.28515625" style="40" customWidth="1"/>
    <col min="10757" max="10757" width="44.7109375" style="40" customWidth="1"/>
    <col min="10758" max="10758" width="15.85546875" style="40" bestFit="1" customWidth="1"/>
    <col min="10759" max="10759" width="17.28515625" style="40" customWidth="1"/>
    <col min="10760" max="10760" width="16.7109375" style="40" customWidth="1"/>
    <col min="10761" max="10761" width="11.42578125" style="40"/>
    <col min="10762" max="10762" width="16.28515625" style="40" bestFit="1" customWidth="1"/>
    <col min="10763" max="10763" width="21.7109375" style="40" bestFit="1" customWidth="1"/>
    <col min="10764" max="11008" width="11.42578125" style="40"/>
    <col min="11009" max="11010" width="4.28515625" style="40" customWidth="1"/>
    <col min="11011" max="11011" width="5.5703125" style="40" customWidth="1"/>
    <col min="11012" max="11012" width="5.28515625" style="40" customWidth="1"/>
    <col min="11013" max="11013" width="44.7109375" style="40" customWidth="1"/>
    <col min="11014" max="11014" width="15.85546875" style="40" bestFit="1" customWidth="1"/>
    <col min="11015" max="11015" width="17.28515625" style="40" customWidth="1"/>
    <col min="11016" max="11016" width="16.7109375" style="40" customWidth="1"/>
    <col min="11017" max="11017" width="11.42578125" style="40"/>
    <col min="11018" max="11018" width="16.28515625" style="40" bestFit="1" customWidth="1"/>
    <col min="11019" max="11019" width="21.7109375" style="40" bestFit="1" customWidth="1"/>
    <col min="11020" max="11264" width="11.42578125" style="40"/>
    <col min="11265" max="11266" width="4.28515625" style="40" customWidth="1"/>
    <col min="11267" max="11267" width="5.5703125" style="40" customWidth="1"/>
    <col min="11268" max="11268" width="5.28515625" style="40" customWidth="1"/>
    <col min="11269" max="11269" width="44.7109375" style="40" customWidth="1"/>
    <col min="11270" max="11270" width="15.85546875" style="40" bestFit="1" customWidth="1"/>
    <col min="11271" max="11271" width="17.28515625" style="40" customWidth="1"/>
    <col min="11272" max="11272" width="16.7109375" style="40" customWidth="1"/>
    <col min="11273" max="11273" width="11.42578125" style="40"/>
    <col min="11274" max="11274" width="16.28515625" style="40" bestFit="1" customWidth="1"/>
    <col min="11275" max="11275" width="21.7109375" style="40" bestFit="1" customWidth="1"/>
    <col min="11276" max="11520" width="11.42578125" style="40"/>
    <col min="11521" max="11522" width="4.28515625" style="40" customWidth="1"/>
    <col min="11523" max="11523" width="5.5703125" style="40" customWidth="1"/>
    <col min="11524" max="11524" width="5.28515625" style="40" customWidth="1"/>
    <col min="11525" max="11525" width="44.7109375" style="40" customWidth="1"/>
    <col min="11526" max="11526" width="15.85546875" style="40" bestFit="1" customWidth="1"/>
    <col min="11527" max="11527" width="17.28515625" style="40" customWidth="1"/>
    <col min="11528" max="11528" width="16.7109375" style="40" customWidth="1"/>
    <col min="11529" max="11529" width="11.42578125" style="40"/>
    <col min="11530" max="11530" width="16.28515625" style="40" bestFit="1" customWidth="1"/>
    <col min="11531" max="11531" width="21.7109375" style="40" bestFit="1" customWidth="1"/>
    <col min="11532" max="11776" width="11.42578125" style="40"/>
    <col min="11777" max="11778" width="4.28515625" style="40" customWidth="1"/>
    <col min="11779" max="11779" width="5.5703125" style="40" customWidth="1"/>
    <col min="11780" max="11780" width="5.28515625" style="40" customWidth="1"/>
    <col min="11781" max="11781" width="44.7109375" style="40" customWidth="1"/>
    <col min="11782" max="11782" width="15.85546875" style="40" bestFit="1" customWidth="1"/>
    <col min="11783" max="11783" width="17.28515625" style="40" customWidth="1"/>
    <col min="11784" max="11784" width="16.7109375" style="40" customWidth="1"/>
    <col min="11785" max="11785" width="11.42578125" style="40"/>
    <col min="11786" max="11786" width="16.28515625" style="40" bestFit="1" customWidth="1"/>
    <col min="11787" max="11787" width="21.7109375" style="40" bestFit="1" customWidth="1"/>
    <col min="11788" max="12032" width="11.42578125" style="40"/>
    <col min="12033" max="12034" width="4.28515625" style="40" customWidth="1"/>
    <col min="12035" max="12035" width="5.5703125" style="40" customWidth="1"/>
    <col min="12036" max="12036" width="5.28515625" style="40" customWidth="1"/>
    <col min="12037" max="12037" width="44.7109375" style="40" customWidth="1"/>
    <col min="12038" max="12038" width="15.85546875" style="40" bestFit="1" customWidth="1"/>
    <col min="12039" max="12039" width="17.28515625" style="40" customWidth="1"/>
    <col min="12040" max="12040" width="16.7109375" style="40" customWidth="1"/>
    <col min="12041" max="12041" width="11.42578125" style="40"/>
    <col min="12042" max="12042" width="16.28515625" style="40" bestFit="1" customWidth="1"/>
    <col min="12043" max="12043" width="21.7109375" style="40" bestFit="1" customWidth="1"/>
    <col min="12044" max="12288" width="11.42578125" style="40"/>
    <col min="12289" max="12290" width="4.28515625" style="40" customWidth="1"/>
    <col min="12291" max="12291" width="5.5703125" style="40" customWidth="1"/>
    <col min="12292" max="12292" width="5.28515625" style="40" customWidth="1"/>
    <col min="12293" max="12293" width="44.7109375" style="40" customWidth="1"/>
    <col min="12294" max="12294" width="15.85546875" style="40" bestFit="1" customWidth="1"/>
    <col min="12295" max="12295" width="17.28515625" style="40" customWidth="1"/>
    <col min="12296" max="12296" width="16.7109375" style="40" customWidth="1"/>
    <col min="12297" max="12297" width="11.42578125" style="40"/>
    <col min="12298" max="12298" width="16.28515625" style="40" bestFit="1" customWidth="1"/>
    <col min="12299" max="12299" width="21.7109375" style="40" bestFit="1" customWidth="1"/>
    <col min="12300" max="12544" width="11.42578125" style="40"/>
    <col min="12545" max="12546" width="4.28515625" style="40" customWidth="1"/>
    <col min="12547" max="12547" width="5.5703125" style="40" customWidth="1"/>
    <col min="12548" max="12548" width="5.28515625" style="40" customWidth="1"/>
    <col min="12549" max="12549" width="44.7109375" style="40" customWidth="1"/>
    <col min="12550" max="12550" width="15.85546875" style="40" bestFit="1" customWidth="1"/>
    <col min="12551" max="12551" width="17.28515625" style="40" customWidth="1"/>
    <col min="12552" max="12552" width="16.7109375" style="40" customWidth="1"/>
    <col min="12553" max="12553" width="11.42578125" style="40"/>
    <col min="12554" max="12554" width="16.28515625" style="40" bestFit="1" customWidth="1"/>
    <col min="12555" max="12555" width="21.7109375" style="40" bestFit="1" customWidth="1"/>
    <col min="12556" max="12800" width="11.42578125" style="40"/>
    <col min="12801" max="12802" width="4.28515625" style="40" customWidth="1"/>
    <col min="12803" max="12803" width="5.5703125" style="40" customWidth="1"/>
    <col min="12804" max="12804" width="5.28515625" style="40" customWidth="1"/>
    <col min="12805" max="12805" width="44.7109375" style="40" customWidth="1"/>
    <col min="12806" max="12806" width="15.85546875" style="40" bestFit="1" customWidth="1"/>
    <col min="12807" max="12807" width="17.28515625" style="40" customWidth="1"/>
    <col min="12808" max="12808" width="16.7109375" style="40" customWidth="1"/>
    <col min="12809" max="12809" width="11.42578125" style="40"/>
    <col min="12810" max="12810" width="16.28515625" style="40" bestFit="1" customWidth="1"/>
    <col min="12811" max="12811" width="21.7109375" style="40" bestFit="1" customWidth="1"/>
    <col min="12812" max="13056" width="11.42578125" style="40"/>
    <col min="13057" max="13058" width="4.28515625" style="40" customWidth="1"/>
    <col min="13059" max="13059" width="5.5703125" style="40" customWidth="1"/>
    <col min="13060" max="13060" width="5.28515625" style="40" customWidth="1"/>
    <col min="13061" max="13061" width="44.7109375" style="40" customWidth="1"/>
    <col min="13062" max="13062" width="15.85546875" style="40" bestFit="1" customWidth="1"/>
    <col min="13063" max="13063" width="17.28515625" style="40" customWidth="1"/>
    <col min="13064" max="13064" width="16.7109375" style="40" customWidth="1"/>
    <col min="13065" max="13065" width="11.42578125" style="40"/>
    <col min="13066" max="13066" width="16.28515625" style="40" bestFit="1" customWidth="1"/>
    <col min="13067" max="13067" width="21.7109375" style="40" bestFit="1" customWidth="1"/>
    <col min="13068" max="13312" width="11.42578125" style="40"/>
    <col min="13313" max="13314" width="4.28515625" style="40" customWidth="1"/>
    <col min="13315" max="13315" width="5.5703125" style="40" customWidth="1"/>
    <col min="13316" max="13316" width="5.28515625" style="40" customWidth="1"/>
    <col min="13317" max="13317" width="44.7109375" style="40" customWidth="1"/>
    <col min="13318" max="13318" width="15.85546875" style="40" bestFit="1" customWidth="1"/>
    <col min="13319" max="13319" width="17.28515625" style="40" customWidth="1"/>
    <col min="13320" max="13320" width="16.7109375" style="40" customWidth="1"/>
    <col min="13321" max="13321" width="11.42578125" style="40"/>
    <col min="13322" max="13322" width="16.28515625" style="40" bestFit="1" customWidth="1"/>
    <col min="13323" max="13323" width="21.7109375" style="40" bestFit="1" customWidth="1"/>
    <col min="13324" max="13568" width="11.42578125" style="40"/>
    <col min="13569" max="13570" width="4.28515625" style="40" customWidth="1"/>
    <col min="13571" max="13571" width="5.5703125" style="40" customWidth="1"/>
    <col min="13572" max="13572" width="5.28515625" style="40" customWidth="1"/>
    <col min="13573" max="13573" width="44.7109375" style="40" customWidth="1"/>
    <col min="13574" max="13574" width="15.85546875" style="40" bestFit="1" customWidth="1"/>
    <col min="13575" max="13575" width="17.28515625" style="40" customWidth="1"/>
    <col min="13576" max="13576" width="16.7109375" style="40" customWidth="1"/>
    <col min="13577" max="13577" width="11.42578125" style="40"/>
    <col min="13578" max="13578" width="16.28515625" style="40" bestFit="1" customWidth="1"/>
    <col min="13579" max="13579" width="21.7109375" style="40" bestFit="1" customWidth="1"/>
    <col min="13580" max="13824" width="11.42578125" style="40"/>
    <col min="13825" max="13826" width="4.28515625" style="40" customWidth="1"/>
    <col min="13827" max="13827" width="5.5703125" style="40" customWidth="1"/>
    <col min="13828" max="13828" width="5.28515625" style="40" customWidth="1"/>
    <col min="13829" max="13829" width="44.7109375" style="40" customWidth="1"/>
    <col min="13830" max="13830" width="15.85546875" style="40" bestFit="1" customWidth="1"/>
    <col min="13831" max="13831" width="17.28515625" style="40" customWidth="1"/>
    <col min="13832" max="13832" width="16.7109375" style="40" customWidth="1"/>
    <col min="13833" max="13833" width="11.42578125" style="40"/>
    <col min="13834" max="13834" width="16.28515625" style="40" bestFit="1" customWidth="1"/>
    <col min="13835" max="13835" width="21.7109375" style="40" bestFit="1" customWidth="1"/>
    <col min="13836" max="14080" width="11.42578125" style="40"/>
    <col min="14081" max="14082" width="4.28515625" style="40" customWidth="1"/>
    <col min="14083" max="14083" width="5.5703125" style="40" customWidth="1"/>
    <col min="14084" max="14084" width="5.28515625" style="40" customWidth="1"/>
    <col min="14085" max="14085" width="44.7109375" style="40" customWidth="1"/>
    <col min="14086" max="14086" width="15.85546875" style="40" bestFit="1" customWidth="1"/>
    <col min="14087" max="14087" width="17.28515625" style="40" customWidth="1"/>
    <col min="14088" max="14088" width="16.7109375" style="40" customWidth="1"/>
    <col min="14089" max="14089" width="11.42578125" style="40"/>
    <col min="14090" max="14090" width="16.28515625" style="40" bestFit="1" customWidth="1"/>
    <col min="14091" max="14091" width="21.7109375" style="40" bestFit="1" customWidth="1"/>
    <col min="14092" max="14336" width="11.42578125" style="40"/>
    <col min="14337" max="14338" width="4.28515625" style="40" customWidth="1"/>
    <col min="14339" max="14339" width="5.5703125" style="40" customWidth="1"/>
    <col min="14340" max="14340" width="5.28515625" style="40" customWidth="1"/>
    <col min="14341" max="14341" width="44.7109375" style="40" customWidth="1"/>
    <col min="14342" max="14342" width="15.85546875" style="40" bestFit="1" customWidth="1"/>
    <col min="14343" max="14343" width="17.28515625" style="40" customWidth="1"/>
    <col min="14344" max="14344" width="16.7109375" style="40" customWidth="1"/>
    <col min="14345" max="14345" width="11.42578125" style="40"/>
    <col min="14346" max="14346" width="16.28515625" style="40" bestFit="1" customWidth="1"/>
    <col min="14347" max="14347" width="21.7109375" style="40" bestFit="1" customWidth="1"/>
    <col min="14348" max="14592" width="11.42578125" style="40"/>
    <col min="14593" max="14594" width="4.28515625" style="40" customWidth="1"/>
    <col min="14595" max="14595" width="5.5703125" style="40" customWidth="1"/>
    <col min="14596" max="14596" width="5.28515625" style="40" customWidth="1"/>
    <col min="14597" max="14597" width="44.7109375" style="40" customWidth="1"/>
    <col min="14598" max="14598" width="15.85546875" style="40" bestFit="1" customWidth="1"/>
    <col min="14599" max="14599" width="17.28515625" style="40" customWidth="1"/>
    <col min="14600" max="14600" width="16.7109375" style="40" customWidth="1"/>
    <col min="14601" max="14601" width="11.42578125" style="40"/>
    <col min="14602" max="14602" width="16.28515625" style="40" bestFit="1" customWidth="1"/>
    <col min="14603" max="14603" width="21.7109375" style="40" bestFit="1" customWidth="1"/>
    <col min="14604" max="14848" width="11.42578125" style="40"/>
    <col min="14849" max="14850" width="4.28515625" style="40" customWidth="1"/>
    <col min="14851" max="14851" width="5.5703125" style="40" customWidth="1"/>
    <col min="14852" max="14852" width="5.28515625" style="40" customWidth="1"/>
    <col min="14853" max="14853" width="44.7109375" style="40" customWidth="1"/>
    <col min="14854" max="14854" width="15.85546875" style="40" bestFit="1" customWidth="1"/>
    <col min="14855" max="14855" width="17.28515625" style="40" customWidth="1"/>
    <col min="14856" max="14856" width="16.7109375" style="40" customWidth="1"/>
    <col min="14857" max="14857" width="11.42578125" style="40"/>
    <col min="14858" max="14858" width="16.28515625" style="40" bestFit="1" customWidth="1"/>
    <col min="14859" max="14859" width="21.7109375" style="40" bestFit="1" customWidth="1"/>
    <col min="14860" max="15104" width="11.42578125" style="40"/>
    <col min="15105" max="15106" width="4.28515625" style="40" customWidth="1"/>
    <col min="15107" max="15107" width="5.5703125" style="40" customWidth="1"/>
    <col min="15108" max="15108" width="5.28515625" style="40" customWidth="1"/>
    <col min="15109" max="15109" width="44.7109375" style="40" customWidth="1"/>
    <col min="15110" max="15110" width="15.85546875" style="40" bestFit="1" customWidth="1"/>
    <col min="15111" max="15111" width="17.28515625" style="40" customWidth="1"/>
    <col min="15112" max="15112" width="16.7109375" style="40" customWidth="1"/>
    <col min="15113" max="15113" width="11.42578125" style="40"/>
    <col min="15114" max="15114" width="16.28515625" style="40" bestFit="1" customWidth="1"/>
    <col min="15115" max="15115" width="21.7109375" style="40" bestFit="1" customWidth="1"/>
    <col min="15116" max="15360" width="11.42578125" style="40"/>
    <col min="15361" max="15362" width="4.28515625" style="40" customWidth="1"/>
    <col min="15363" max="15363" width="5.5703125" style="40" customWidth="1"/>
    <col min="15364" max="15364" width="5.28515625" style="40" customWidth="1"/>
    <col min="15365" max="15365" width="44.7109375" style="40" customWidth="1"/>
    <col min="15366" max="15366" width="15.85546875" style="40" bestFit="1" customWidth="1"/>
    <col min="15367" max="15367" width="17.28515625" style="40" customWidth="1"/>
    <col min="15368" max="15368" width="16.7109375" style="40" customWidth="1"/>
    <col min="15369" max="15369" width="11.42578125" style="40"/>
    <col min="15370" max="15370" width="16.28515625" style="40" bestFit="1" customWidth="1"/>
    <col min="15371" max="15371" width="21.7109375" style="40" bestFit="1" customWidth="1"/>
    <col min="15372" max="15616" width="11.42578125" style="40"/>
    <col min="15617" max="15618" width="4.28515625" style="40" customWidth="1"/>
    <col min="15619" max="15619" width="5.5703125" style="40" customWidth="1"/>
    <col min="15620" max="15620" width="5.28515625" style="40" customWidth="1"/>
    <col min="15621" max="15621" width="44.7109375" style="40" customWidth="1"/>
    <col min="15622" max="15622" width="15.85546875" style="40" bestFit="1" customWidth="1"/>
    <col min="15623" max="15623" width="17.28515625" style="40" customWidth="1"/>
    <col min="15624" max="15624" width="16.7109375" style="40" customWidth="1"/>
    <col min="15625" max="15625" width="11.42578125" style="40"/>
    <col min="15626" max="15626" width="16.28515625" style="40" bestFit="1" customWidth="1"/>
    <col min="15627" max="15627" width="21.7109375" style="40" bestFit="1" customWidth="1"/>
    <col min="15628" max="15872" width="11.42578125" style="40"/>
    <col min="15873" max="15874" width="4.28515625" style="40" customWidth="1"/>
    <col min="15875" max="15875" width="5.5703125" style="40" customWidth="1"/>
    <col min="15876" max="15876" width="5.28515625" style="40" customWidth="1"/>
    <col min="15877" max="15877" width="44.7109375" style="40" customWidth="1"/>
    <col min="15878" max="15878" width="15.85546875" style="40" bestFit="1" customWidth="1"/>
    <col min="15879" max="15879" width="17.28515625" style="40" customWidth="1"/>
    <col min="15880" max="15880" width="16.7109375" style="40" customWidth="1"/>
    <col min="15881" max="15881" width="11.42578125" style="40"/>
    <col min="15882" max="15882" width="16.28515625" style="40" bestFit="1" customWidth="1"/>
    <col min="15883" max="15883" width="21.7109375" style="40" bestFit="1" customWidth="1"/>
    <col min="15884" max="16128" width="11.42578125" style="40"/>
    <col min="16129" max="16130" width="4.28515625" style="40" customWidth="1"/>
    <col min="16131" max="16131" width="5.5703125" style="40" customWidth="1"/>
    <col min="16132" max="16132" width="5.28515625" style="40" customWidth="1"/>
    <col min="16133" max="16133" width="44.7109375" style="40" customWidth="1"/>
    <col min="16134" max="16134" width="15.85546875" style="40" bestFit="1" customWidth="1"/>
    <col min="16135" max="16135" width="17.28515625" style="40" customWidth="1"/>
    <col min="16136" max="16136" width="16.7109375" style="40" customWidth="1"/>
    <col min="16137" max="16137" width="11.42578125" style="40"/>
    <col min="16138" max="16138" width="16.28515625" style="40" bestFit="1" customWidth="1"/>
    <col min="16139" max="16139" width="21.7109375" style="40" bestFit="1" customWidth="1"/>
    <col min="16140" max="16384" width="11.42578125" style="40"/>
  </cols>
  <sheetData>
    <row r="2" spans="1:10" ht="15">
      <c r="A2" s="248"/>
      <c r="B2" s="248"/>
      <c r="C2" s="248"/>
      <c r="D2" s="248"/>
      <c r="E2" s="248"/>
      <c r="F2" s="248"/>
      <c r="G2" s="248"/>
      <c r="H2" s="248"/>
    </row>
    <row r="3" spans="1:10" ht="48" customHeight="1">
      <c r="A3" s="249" t="s">
        <v>211</v>
      </c>
      <c r="B3" s="249"/>
      <c r="C3" s="249"/>
      <c r="D3" s="249"/>
      <c r="E3" s="249"/>
      <c r="F3" s="249"/>
      <c r="G3" s="249"/>
      <c r="H3" s="249"/>
    </row>
    <row r="4" spans="1:10" s="82" customFormat="1" ht="26.25" customHeight="1">
      <c r="A4" s="249" t="s">
        <v>35</v>
      </c>
      <c r="B4" s="249"/>
      <c r="C4" s="249"/>
      <c r="D4" s="249"/>
      <c r="E4" s="249"/>
      <c r="F4" s="249"/>
      <c r="G4" s="250"/>
      <c r="H4" s="250"/>
    </row>
    <row r="5" spans="1:10" ht="15.75" customHeight="1">
      <c r="A5" s="83"/>
      <c r="B5" s="84"/>
      <c r="C5" s="84"/>
      <c r="D5" s="84"/>
      <c r="E5" s="84"/>
    </row>
    <row r="6" spans="1:10" ht="27.75" customHeight="1">
      <c r="A6" s="85"/>
      <c r="B6" s="86"/>
      <c r="C6" s="86"/>
      <c r="D6" s="87"/>
      <c r="E6" s="88"/>
      <c r="F6" s="89" t="s">
        <v>146</v>
      </c>
      <c r="G6" s="89" t="s">
        <v>147</v>
      </c>
      <c r="H6" s="90" t="s">
        <v>148</v>
      </c>
      <c r="I6" s="91"/>
    </row>
    <row r="7" spans="1:10" ht="27.75" customHeight="1">
      <c r="A7" s="251" t="s">
        <v>36</v>
      </c>
      <c r="B7" s="243"/>
      <c r="C7" s="243"/>
      <c r="D7" s="243"/>
      <c r="E7" s="252"/>
      <c r="F7" s="92">
        <f>+F8+F9</f>
        <v>4019920</v>
      </c>
      <c r="G7" s="92">
        <f>G8+G9</f>
        <v>4019920</v>
      </c>
      <c r="H7" s="92">
        <f>H8+H9</f>
        <v>4019920</v>
      </c>
      <c r="I7" s="93"/>
    </row>
    <row r="8" spans="1:10" ht="22.5" customHeight="1">
      <c r="A8" s="240" t="s">
        <v>0</v>
      </c>
      <c r="B8" s="241"/>
      <c r="C8" s="241"/>
      <c r="D8" s="241"/>
      <c r="E8" s="253"/>
      <c r="F8" s="94">
        <v>4019120</v>
      </c>
      <c r="G8" s="94">
        <v>4019120</v>
      </c>
      <c r="H8" s="94">
        <v>4019120</v>
      </c>
    </row>
    <row r="9" spans="1:10" ht="22.5" customHeight="1">
      <c r="A9" s="254" t="s">
        <v>131</v>
      </c>
      <c r="B9" s="253"/>
      <c r="C9" s="253"/>
      <c r="D9" s="253"/>
      <c r="E9" s="253"/>
      <c r="F9" s="94">
        <v>800</v>
      </c>
      <c r="G9" s="94">
        <v>800</v>
      </c>
      <c r="H9" s="94">
        <v>800</v>
      </c>
    </row>
    <row r="10" spans="1:10" ht="22.5" customHeight="1">
      <c r="A10" s="95" t="s">
        <v>37</v>
      </c>
      <c r="B10" s="96"/>
      <c r="C10" s="96"/>
      <c r="D10" s="96"/>
      <c r="E10" s="96"/>
      <c r="F10" s="92">
        <f>+F11+F12</f>
        <v>4039920</v>
      </c>
      <c r="G10" s="92">
        <f>+G11+G12</f>
        <v>4019920</v>
      </c>
      <c r="H10" s="92">
        <f>+H11+H12</f>
        <v>4019920</v>
      </c>
    </row>
    <row r="11" spans="1:10" ht="22.5" customHeight="1">
      <c r="A11" s="244" t="s">
        <v>1</v>
      </c>
      <c r="B11" s="241"/>
      <c r="C11" s="241"/>
      <c r="D11" s="241"/>
      <c r="E11" s="255"/>
      <c r="F11" s="94">
        <v>3955920</v>
      </c>
      <c r="G11" s="94">
        <v>3935920</v>
      </c>
      <c r="H11" s="94">
        <v>3935920</v>
      </c>
      <c r="I11" s="25"/>
      <c r="J11" s="25"/>
    </row>
    <row r="12" spans="1:10" ht="22.5" customHeight="1">
      <c r="A12" s="256" t="s">
        <v>137</v>
      </c>
      <c r="B12" s="253"/>
      <c r="C12" s="253"/>
      <c r="D12" s="253"/>
      <c r="E12" s="253"/>
      <c r="F12" s="97">
        <v>84000</v>
      </c>
      <c r="G12" s="97">
        <v>84000</v>
      </c>
      <c r="H12" s="97">
        <v>84000</v>
      </c>
      <c r="I12" s="25"/>
      <c r="J12" s="25"/>
    </row>
    <row r="13" spans="1:10" ht="22.5" customHeight="1">
      <c r="A13" s="242" t="s">
        <v>2</v>
      </c>
      <c r="B13" s="243"/>
      <c r="C13" s="243"/>
      <c r="D13" s="243"/>
      <c r="E13" s="243"/>
      <c r="F13" s="98">
        <f>+F7-F10</f>
        <v>-20000</v>
      </c>
      <c r="G13" s="98">
        <f>+G7-G10</f>
        <v>0</v>
      </c>
      <c r="H13" s="98">
        <f>+H7-H10</f>
        <v>0</v>
      </c>
      <c r="J13" s="25"/>
    </row>
    <row r="14" spans="1:10" ht="25.5" customHeight="1">
      <c r="A14" s="249"/>
      <c r="B14" s="238"/>
      <c r="C14" s="238"/>
      <c r="D14" s="238"/>
      <c r="E14" s="238"/>
      <c r="F14" s="239"/>
      <c r="G14" s="239"/>
      <c r="H14" s="239"/>
    </row>
    <row r="15" spans="1:10" ht="27.75" customHeight="1">
      <c r="A15" s="85"/>
      <c r="B15" s="86"/>
      <c r="C15" s="86"/>
      <c r="D15" s="87"/>
      <c r="E15" s="88"/>
      <c r="F15" s="89" t="s">
        <v>146</v>
      </c>
      <c r="G15" s="89" t="s">
        <v>147</v>
      </c>
      <c r="H15" s="90" t="s">
        <v>148</v>
      </c>
      <c r="J15" s="25"/>
    </row>
    <row r="16" spans="1:10" ht="30.75" customHeight="1">
      <c r="A16" s="257" t="s">
        <v>138</v>
      </c>
      <c r="B16" s="258"/>
      <c r="C16" s="258"/>
      <c r="D16" s="258"/>
      <c r="E16" s="259"/>
      <c r="F16" s="99">
        <v>20000</v>
      </c>
      <c r="G16" s="99"/>
      <c r="H16" s="100"/>
      <c r="J16" s="25"/>
    </row>
    <row r="17" spans="1:11" ht="34.5" customHeight="1">
      <c r="A17" s="245" t="s">
        <v>139</v>
      </c>
      <c r="B17" s="246"/>
      <c r="C17" s="246"/>
      <c r="D17" s="246"/>
      <c r="E17" s="247"/>
      <c r="F17" s="101">
        <v>20000</v>
      </c>
      <c r="G17" s="101">
        <v>0</v>
      </c>
      <c r="H17" s="98">
        <v>0</v>
      </c>
      <c r="J17" s="25"/>
    </row>
    <row r="18" spans="1:11" s="102" customFormat="1" ht="25.5" customHeight="1">
      <c r="A18" s="237"/>
      <c r="B18" s="238"/>
      <c r="C18" s="238"/>
      <c r="D18" s="238"/>
      <c r="E18" s="238"/>
      <c r="F18" s="239"/>
      <c r="G18" s="239"/>
      <c r="H18" s="239"/>
      <c r="J18" s="103"/>
    </row>
    <row r="19" spans="1:11" s="102" customFormat="1" ht="27.75" customHeight="1">
      <c r="A19" s="85"/>
      <c r="B19" s="86"/>
      <c r="C19" s="86"/>
      <c r="D19" s="87"/>
      <c r="E19" s="88"/>
      <c r="F19" s="89" t="s">
        <v>149</v>
      </c>
      <c r="G19" s="89" t="s">
        <v>147</v>
      </c>
      <c r="H19" s="90" t="s">
        <v>148</v>
      </c>
      <c r="J19" s="103"/>
      <c r="K19" s="103"/>
    </row>
    <row r="20" spans="1:11" s="102" customFormat="1" ht="22.5" customHeight="1">
      <c r="A20" s="240" t="s">
        <v>3</v>
      </c>
      <c r="B20" s="241"/>
      <c r="C20" s="241"/>
      <c r="D20" s="241"/>
      <c r="E20" s="241"/>
      <c r="F20" s="97"/>
      <c r="G20" s="97"/>
      <c r="H20" s="97"/>
      <c r="J20" s="103"/>
    </row>
    <row r="21" spans="1:11" s="102" customFormat="1" ht="33.75" customHeight="1">
      <c r="A21" s="240" t="s">
        <v>4</v>
      </c>
      <c r="B21" s="241"/>
      <c r="C21" s="241"/>
      <c r="D21" s="241"/>
      <c r="E21" s="241"/>
      <c r="F21" s="97"/>
      <c r="G21" s="97"/>
      <c r="H21" s="97"/>
    </row>
    <row r="22" spans="1:11" s="102" customFormat="1" ht="22.5" customHeight="1">
      <c r="A22" s="242" t="s">
        <v>5</v>
      </c>
      <c r="B22" s="243"/>
      <c r="C22" s="243"/>
      <c r="D22" s="243"/>
      <c r="E22" s="243"/>
      <c r="F22" s="92">
        <f>F20-F21</f>
        <v>0</v>
      </c>
      <c r="G22" s="92">
        <f>G20-G21</f>
        <v>0</v>
      </c>
      <c r="H22" s="92">
        <f>H20-H21</f>
        <v>0</v>
      </c>
      <c r="J22" s="104"/>
      <c r="K22" s="103"/>
    </row>
    <row r="23" spans="1:11" s="102" customFormat="1" ht="25.5" customHeight="1">
      <c r="A23" s="237"/>
      <c r="B23" s="238"/>
      <c r="C23" s="238"/>
      <c r="D23" s="238"/>
      <c r="E23" s="238"/>
      <c r="F23" s="239"/>
      <c r="G23" s="239"/>
      <c r="H23" s="239"/>
    </row>
    <row r="24" spans="1:11" s="102" customFormat="1" ht="22.5" customHeight="1">
      <c r="A24" s="244" t="s">
        <v>6</v>
      </c>
      <c r="B24" s="241"/>
      <c r="C24" s="241"/>
      <c r="D24" s="241"/>
      <c r="E24" s="241"/>
      <c r="F24" s="97">
        <f>IF((F13+F17+F22)&lt;&gt;0,"NESLAGANJE ZBROJA",(F13+F17+F22))</f>
        <v>0</v>
      </c>
      <c r="G24" s="97">
        <f>IF((G13+G17+G22)&lt;&gt;0,"NESLAGANJE ZBROJA",(G13+G17+G22))</f>
        <v>0</v>
      </c>
      <c r="H24" s="97">
        <f>IF((H13+H17+H22)&lt;&gt;0,"NESLAGANJE ZBROJA",(H13+H17+H22))</f>
        <v>0</v>
      </c>
    </row>
    <row r="25" spans="1:11" s="102" customFormat="1" ht="18" customHeight="1">
      <c r="A25" s="105"/>
      <c r="B25" s="84"/>
      <c r="C25" s="84"/>
      <c r="D25" s="84"/>
      <c r="E25" s="84"/>
    </row>
    <row r="26" spans="1:11" ht="42" customHeight="1">
      <c r="A26" s="235" t="s">
        <v>140</v>
      </c>
      <c r="B26" s="236"/>
      <c r="C26" s="236"/>
      <c r="D26" s="236"/>
      <c r="E26" s="236"/>
      <c r="F26" s="236"/>
      <c r="G26" s="236"/>
      <c r="H26" s="236"/>
    </row>
    <row r="27" spans="1:11">
      <c r="E27" s="106"/>
    </row>
    <row r="31" spans="1:11">
      <c r="F31" s="25"/>
      <c r="G31" s="25"/>
      <c r="H31" s="25"/>
    </row>
    <row r="32" spans="1:11">
      <c r="F32" s="25"/>
      <c r="G32" s="25"/>
      <c r="H32" s="25"/>
    </row>
    <row r="33" spans="5:8">
      <c r="E33" s="107"/>
      <c r="F33" s="27"/>
      <c r="G33" s="27"/>
      <c r="H33" s="27"/>
    </row>
    <row r="34" spans="5:8">
      <c r="E34" s="107"/>
      <c r="F34" s="25"/>
      <c r="G34" s="25"/>
      <c r="H34" s="25"/>
    </row>
    <row r="35" spans="5:8">
      <c r="E35" s="107"/>
      <c r="F35" s="25"/>
      <c r="G35" s="25"/>
      <c r="H35" s="25"/>
    </row>
    <row r="36" spans="5:8">
      <c r="E36" s="107"/>
      <c r="F36" s="25"/>
      <c r="G36" s="25"/>
      <c r="H36" s="25"/>
    </row>
    <row r="37" spans="5:8">
      <c r="E37" s="107"/>
      <c r="F37" s="25"/>
      <c r="G37" s="25"/>
      <c r="H37" s="25"/>
    </row>
    <row r="38" spans="5:8">
      <c r="E38" s="107"/>
    </row>
    <row r="43" spans="5:8">
      <c r="F43" s="25"/>
    </row>
    <row r="44" spans="5:8">
      <c r="F44" s="25"/>
    </row>
    <row r="45" spans="5:8">
      <c r="F45" s="25"/>
    </row>
  </sheetData>
  <mergeCells count="19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"/>
  <sheetViews>
    <sheetView showGridLines="0" topLeftCell="B1" zoomScaleNormal="100" workbookViewId="0">
      <selection activeCell="C5" sqref="C5"/>
    </sheetView>
  </sheetViews>
  <sheetFormatPr defaultColWidth="9.140625" defaultRowHeight="12"/>
  <cols>
    <col min="1" max="1" width="9.28515625" style="42" hidden="1" customWidth="1"/>
    <col min="2" max="2" width="16" style="47" customWidth="1"/>
    <col min="3" max="3" width="63" style="77" customWidth="1"/>
    <col min="4" max="4" width="17.5703125" style="51" customWidth="1"/>
    <col min="5" max="5" width="17.85546875" style="51" customWidth="1"/>
    <col min="6" max="6" width="18.28515625" style="51" customWidth="1"/>
    <col min="7" max="16384" width="9.140625" style="49"/>
  </cols>
  <sheetData>
    <row r="1" spans="1:6" ht="12.75" thickBot="1">
      <c r="C1" s="260"/>
      <c r="D1" s="261"/>
      <c r="E1" s="261"/>
      <c r="F1" s="261"/>
    </row>
    <row r="2" spans="1:6" ht="60.75" customHeight="1" thickBot="1">
      <c r="A2" s="42" t="s">
        <v>38</v>
      </c>
      <c r="B2" s="48" t="s">
        <v>39</v>
      </c>
      <c r="C2" s="50" t="s">
        <v>19</v>
      </c>
      <c r="D2" s="50" t="s">
        <v>150</v>
      </c>
      <c r="E2" s="50" t="s">
        <v>142</v>
      </c>
      <c r="F2" s="50" t="s">
        <v>151</v>
      </c>
    </row>
    <row r="3" spans="1:6" s="44" customFormat="1" ht="25.5" customHeight="1">
      <c r="A3" s="43">
        <f>LEN(B3)</f>
        <v>1</v>
      </c>
      <c r="B3" s="142">
        <v>6</v>
      </c>
      <c r="C3" s="143" t="s">
        <v>104</v>
      </c>
      <c r="D3" s="144">
        <f>D4+D9+D12+D14+D17+D20</f>
        <v>4019120</v>
      </c>
      <c r="E3" s="144">
        <f>E4+E9+E12+E14+E17+E20</f>
        <v>4019120</v>
      </c>
      <c r="F3" s="144">
        <f>F4+F9+F12+F14+F17+F20</f>
        <v>4019120</v>
      </c>
    </row>
    <row r="4" spans="1:6" s="46" customFormat="1" ht="40.5" customHeight="1">
      <c r="A4" s="45">
        <f t="shared" ref="A4:A18" si="0">LEN(B4)</f>
        <v>2</v>
      </c>
      <c r="B4" s="139">
        <v>63</v>
      </c>
      <c r="C4" s="140" t="s">
        <v>105</v>
      </c>
      <c r="D4" s="141">
        <f>D5+D7+D8+D6</f>
        <v>2570000</v>
      </c>
      <c r="E4" s="141">
        <f>E5+E7+E8+E6</f>
        <v>2570000</v>
      </c>
      <c r="F4" s="141">
        <f>F5+F7+F8+F6</f>
        <v>2570000</v>
      </c>
    </row>
    <row r="5" spans="1:6" s="46" customFormat="1" ht="27.75" customHeight="1">
      <c r="A5" s="45">
        <f t="shared" si="0"/>
        <v>3</v>
      </c>
      <c r="B5" s="136">
        <v>632</v>
      </c>
      <c r="C5" s="137" t="s">
        <v>106</v>
      </c>
      <c r="D5" s="138">
        <v>0</v>
      </c>
      <c r="E5" s="138">
        <v>0</v>
      </c>
      <c r="F5" s="138">
        <v>0</v>
      </c>
    </row>
    <row r="6" spans="1:6" s="46" customFormat="1" ht="35.25" customHeight="1">
      <c r="A6" s="45">
        <f t="shared" si="0"/>
        <v>3</v>
      </c>
      <c r="B6" s="136">
        <v>636</v>
      </c>
      <c r="C6" s="137" t="s">
        <v>107</v>
      </c>
      <c r="D6" s="138">
        <v>2570000</v>
      </c>
      <c r="E6" s="138">
        <v>2570000</v>
      </c>
      <c r="F6" s="138">
        <v>2570000</v>
      </c>
    </row>
    <row r="7" spans="1:6" s="76" customFormat="1" ht="22.5" customHeight="1">
      <c r="A7" s="75">
        <f t="shared" si="0"/>
        <v>3</v>
      </c>
      <c r="B7" s="136">
        <v>638</v>
      </c>
      <c r="C7" s="137" t="s">
        <v>134</v>
      </c>
      <c r="D7" s="138">
        <v>0</v>
      </c>
      <c r="E7" s="138">
        <v>0</v>
      </c>
      <c r="F7" s="138">
        <v>0</v>
      </c>
    </row>
    <row r="8" spans="1:6" s="76" customFormat="1" ht="21.75" customHeight="1">
      <c r="A8" s="75">
        <f t="shared" si="0"/>
        <v>3</v>
      </c>
      <c r="B8" s="136">
        <v>639</v>
      </c>
      <c r="C8" s="137" t="s">
        <v>133</v>
      </c>
      <c r="D8" s="138">
        <v>0</v>
      </c>
      <c r="E8" s="138">
        <v>0</v>
      </c>
      <c r="F8" s="138">
        <v>0</v>
      </c>
    </row>
    <row r="9" spans="1:6" s="46" customFormat="1" ht="30.75" customHeight="1">
      <c r="A9" s="45">
        <f t="shared" si="0"/>
        <v>2</v>
      </c>
      <c r="B9" s="139">
        <v>64</v>
      </c>
      <c r="C9" s="140" t="s">
        <v>108</v>
      </c>
      <c r="D9" s="141">
        <f>D10+D11</f>
        <v>0</v>
      </c>
      <c r="E9" s="141">
        <f>E10+E11</f>
        <v>0</v>
      </c>
      <c r="F9" s="141">
        <f>F10+F11</f>
        <v>0</v>
      </c>
    </row>
    <row r="10" spans="1:6" s="46" customFormat="1" ht="21" customHeight="1">
      <c r="A10" s="45">
        <f t="shared" si="0"/>
        <v>3</v>
      </c>
      <c r="B10" s="136">
        <v>641</v>
      </c>
      <c r="C10" s="137" t="s">
        <v>109</v>
      </c>
      <c r="D10" s="138">
        <v>0</v>
      </c>
      <c r="E10" s="138">
        <v>0</v>
      </c>
      <c r="F10" s="138">
        <v>0</v>
      </c>
    </row>
    <row r="11" spans="1:6" s="46" customFormat="1" ht="22.5" customHeight="1">
      <c r="A11" s="45">
        <f t="shared" si="0"/>
        <v>3</v>
      </c>
      <c r="B11" s="136">
        <v>642</v>
      </c>
      <c r="C11" s="137" t="s">
        <v>110</v>
      </c>
      <c r="D11" s="138">
        <v>0</v>
      </c>
      <c r="E11" s="138">
        <v>0</v>
      </c>
      <c r="F11" s="138">
        <v>0</v>
      </c>
    </row>
    <row r="12" spans="1:6" s="46" customFormat="1" ht="36.75" customHeight="1">
      <c r="A12" s="45">
        <f t="shared" si="0"/>
        <v>2</v>
      </c>
      <c r="B12" s="139">
        <v>65</v>
      </c>
      <c r="C12" s="140" t="s">
        <v>111</v>
      </c>
      <c r="D12" s="141">
        <f>D13</f>
        <v>694020</v>
      </c>
      <c r="E12" s="141">
        <f t="shared" ref="E12:F12" si="1">E13</f>
        <v>694020</v>
      </c>
      <c r="F12" s="141">
        <f t="shared" si="1"/>
        <v>694020</v>
      </c>
    </row>
    <row r="13" spans="1:6" s="46" customFormat="1" ht="24" customHeight="1">
      <c r="A13" s="45">
        <f t="shared" si="0"/>
        <v>3</v>
      </c>
      <c r="B13" s="136">
        <v>652</v>
      </c>
      <c r="C13" s="137" t="s">
        <v>112</v>
      </c>
      <c r="D13" s="138">
        <v>694020</v>
      </c>
      <c r="E13" s="138">
        <v>694020</v>
      </c>
      <c r="F13" s="138">
        <v>694020</v>
      </c>
    </row>
    <row r="14" spans="1:6" s="46" customFormat="1" ht="35.25" customHeight="1">
      <c r="A14" s="45">
        <f t="shared" si="0"/>
        <v>2</v>
      </c>
      <c r="B14" s="139">
        <v>66</v>
      </c>
      <c r="C14" s="140" t="s">
        <v>113</v>
      </c>
      <c r="D14" s="141">
        <f>D15+D16</f>
        <v>300</v>
      </c>
      <c r="E14" s="141">
        <f>E15+E16</f>
        <v>300</v>
      </c>
      <c r="F14" s="141">
        <f>F15+F16</f>
        <v>300</v>
      </c>
    </row>
    <row r="15" spans="1:6" s="46" customFormat="1" ht="27" customHeight="1">
      <c r="A15" s="45">
        <f t="shared" si="0"/>
        <v>3</v>
      </c>
      <c r="B15" s="136">
        <v>661</v>
      </c>
      <c r="C15" s="137" t="s">
        <v>114</v>
      </c>
      <c r="D15" s="138">
        <v>300</v>
      </c>
      <c r="E15" s="138">
        <v>300</v>
      </c>
      <c r="F15" s="138">
        <v>300</v>
      </c>
    </row>
    <row r="16" spans="1:6" s="46" customFormat="1" ht="23.25" customHeight="1">
      <c r="A16" s="45">
        <f t="shared" si="0"/>
        <v>3</v>
      </c>
      <c r="B16" s="136">
        <v>663</v>
      </c>
      <c r="C16" s="137" t="s">
        <v>115</v>
      </c>
      <c r="D16" s="138">
        <v>0</v>
      </c>
      <c r="E16" s="138">
        <v>0</v>
      </c>
      <c r="F16" s="138">
        <v>0</v>
      </c>
    </row>
    <row r="17" spans="1:6" s="46" customFormat="1" ht="39" customHeight="1">
      <c r="A17" s="45">
        <f t="shared" si="0"/>
        <v>2</v>
      </c>
      <c r="B17" s="139">
        <v>67</v>
      </c>
      <c r="C17" s="140" t="s">
        <v>116</v>
      </c>
      <c r="D17" s="141">
        <f>D18+D19</f>
        <v>754800</v>
      </c>
      <c r="E17" s="141">
        <f>E18+E19</f>
        <v>754800</v>
      </c>
      <c r="F17" s="141">
        <f>F18+F19</f>
        <v>754800</v>
      </c>
    </row>
    <row r="18" spans="1:6" s="46" customFormat="1" ht="31.5" customHeight="1">
      <c r="A18" s="45">
        <f t="shared" si="0"/>
        <v>3</v>
      </c>
      <c r="B18" s="136">
        <v>671</v>
      </c>
      <c r="C18" s="137" t="s">
        <v>117</v>
      </c>
      <c r="D18" s="138">
        <v>754800</v>
      </c>
      <c r="E18" s="138">
        <v>754800</v>
      </c>
      <c r="F18" s="138">
        <v>754800</v>
      </c>
    </row>
    <row r="19" spans="1:6" s="46" customFormat="1" ht="25.5" customHeight="1">
      <c r="A19" s="45">
        <f t="shared" ref="A19:A31" si="2">LEN(B19)</f>
        <v>3</v>
      </c>
      <c r="B19" s="136">
        <v>673</v>
      </c>
      <c r="C19" s="137" t="s">
        <v>118</v>
      </c>
      <c r="D19" s="138">
        <v>0</v>
      </c>
      <c r="E19" s="138">
        <v>0</v>
      </c>
      <c r="F19" s="138">
        <v>0</v>
      </c>
    </row>
    <row r="20" spans="1:6" s="46" customFormat="1" ht="24.75" customHeight="1">
      <c r="A20" s="45">
        <f t="shared" si="2"/>
        <v>2</v>
      </c>
      <c r="B20" s="139">
        <v>68</v>
      </c>
      <c r="C20" s="140" t="s">
        <v>119</v>
      </c>
      <c r="D20" s="141">
        <f>D21</f>
        <v>0</v>
      </c>
      <c r="E20" s="141">
        <f t="shared" ref="E20:F20" si="3">E21</f>
        <v>0</v>
      </c>
      <c r="F20" s="141">
        <f t="shared" si="3"/>
        <v>0</v>
      </c>
    </row>
    <row r="21" spans="1:6" s="46" customFormat="1" ht="21.75" customHeight="1">
      <c r="A21" s="45">
        <f t="shared" si="2"/>
        <v>3</v>
      </c>
      <c r="B21" s="136">
        <v>683</v>
      </c>
      <c r="C21" s="137" t="s">
        <v>120</v>
      </c>
      <c r="D21" s="138">
        <v>0</v>
      </c>
      <c r="E21" s="138">
        <v>0</v>
      </c>
      <c r="F21" s="138">
        <v>0</v>
      </c>
    </row>
    <row r="22" spans="1:6" s="44" customFormat="1" ht="24" customHeight="1">
      <c r="A22" s="43">
        <f t="shared" si="2"/>
        <v>1</v>
      </c>
      <c r="B22" s="142">
        <v>7</v>
      </c>
      <c r="C22" s="143" t="s">
        <v>121</v>
      </c>
      <c r="D22" s="144">
        <f>D23+D25</f>
        <v>800</v>
      </c>
      <c r="E22" s="144">
        <f>E23+E25</f>
        <v>800</v>
      </c>
      <c r="F22" s="144">
        <f>F23+F25</f>
        <v>800</v>
      </c>
    </row>
    <row r="23" spans="1:6" s="46" customFormat="1" ht="23.25" customHeight="1">
      <c r="A23" s="45">
        <f t="shared" si="2"/>
        <v>2</v>
      </c>
      <c r="B23" s="139">
        <v>71</v>
      </c>
      <c r="C23" s="140" t="s">
        <v>122</v>
      </c>
      <c r="D23" s="141">
        <f>D24</f>
        <v>0</v>
      </c>
      <c r="E23" s="141">
        <f t="shared" ref="E23:F23" si="4">E24</f>
        <v>0</v>
      </c>
      <c r="F23" s="141">
        <f t="shared" si="4"/>
        <v>0</v>
      </c>
    </row>
    <row r="24" spans="1:6" s="46" customFormat="1" ht="19.5" customHeight="1">
      <c r="A24" s="45">
        <f t="shared" si="2"/>
        <v>3</v>
      </c>
      <c r="B24" s="136">
        <v>711</v>
      </c>
      <c r="C24" s="137" t="s">
        <v>123</v>
      </c>
      <c r="D24" s="138">
        <v>0</v>
      </c>
      <c r="E24" s="138">
        <v>0</v>
      </c>
      <c r="F24" s="138">
        <v>0</v>
      </c>
    </row>
    <row r="25" spans="1:6" s="46" customFormat="1" ht="22.5" customHeight="1">
      <c r="A25" s="45">
        <f t="shared" si="2"/>
        <v>2</v>
      </c>
      <c r="B25" s="139">
        <v>72</v>
      </c>
      <c r="C25" s="140" t="s">
        <v>124</v>
      </c>
      <c r="D25" s="141">
        <f>D26+D27</f>
        <v>800</v>
      </c>
      <c r="E25" s="141">
        <f>E26+E27</f>
        <v>800</v>
      </c>
      <c r="F25" s="141">
        <f>F26+F27</f>
        <v>800</v>
      </c>
    </row>
    <row r="26" spans="1:6" s="46" customFormat="1" ht="20.25" customHeight="1">
      <c r="A26" s="45">
        <f t="shared" si="2"/>
        <v>3</v>
      </c>
      <c r="B26" s="136">
        <v>721</v>
      </c>
      <c r="C26" s="137" t="s">
        <v>125</v>
      </c>
      <c r="D26" s="138">
        <v>800</v>
      </c>
      <c r="E26" s="138">
        <v>800</v>
      </c>
      <c r="F26" s="138">
        <v>800</v>
      </c>
    </row>
    <row r="27" spans="1:6" s="46" customFormat="1" ht="19.5" customHeight="1">
      <c r="A27" s="45">
        <f t="shared" si="2"/>
        <v>3</v>
      </c>
      <c r="B27" s="136">
        <v>723</v>
      </c>
      <c r="C27" s="137" t="s">
        <v>126</v>
      </c>
      <c r="D27" s="138">
        <v>0</v>
      </c>
      <c r="E27" s="138">
        <v>0</v>
      </c>
      <c r="F27" s="138">
        <v>0</v>
      </c>
    </row>
    <row r="28" spans="1:6" s="44" customFormat="1" ht="19.5" customHeight="1">
      <c r="A28" s="43">
        <f t="shared" si="2"/>
        <v>1</v>
      </c>
      <c r="B28" s="142">
        <v>8</v>
      </c>
      <c r="C28" s="143" t="s">
        <v>127</v>
      </c>
      <c r="D28" s="144">
        <f>D29</f>
        <v>0</v>
      </c>
      <c r="E28" s="144">
        <f t="shared" ref="E28:F28" si="5">E29</f>
        <v>0</v>
      </c>
      <c r="F28" s="144">
        <f t="shared" si="5"/>
        <v>0</v>
      </c>
    </row>
    <row r="29" spans="1:6" s="46" customFormat="1" ht="24" customHeight="1">
      <c r="A29" s="45">
        <f t="shared" si="2"/>
        <v>2</v>
      </c>
      <c r="B29" s="139">
        <v>84</v>
      </c>
      <c r="C29" s="140" t="s">
        <v>128</v>
      </c>
      <c r="D29" s="141">
        <f>D30+D31</f>
        <v>0</v>
      </c>
      <c r="E29" s="141">
        <f>E30+E31</f>
        <v>0</v>
      </c>
      <c r="F29" s="141">
        <f>F30+F31</f>
        <v>0</v>
      </c>
    </row>
    <row r="30" spans="1:6" s="46" customFormat="1" ht="36.75" customHeight="1">
      <c r="A30" s="45">
        <f t="shared" si="2"/>
        <v>3</v>
      </c>
      <c r="B30" s="136">
        <v>844</v>
      </c>
      <c r="C30" s="137" t="s">
        <v>129</v>
      </c>
      <c r="D30" s="138">
        <v>0</v>
      </c>
      <c r="E30" s="138">
        <v>0</v>
      </c>
      <c r="F30" s="138">
        <v>0</v>
      </c>
    </row>
    <row r="31" spans="1:6" s="46" customFormat="1" ht="24" customHeight="1">
      <c r="A31" s="45">
        <f t="shared" si="2"/>
        <v>3</v>
      </c>
      <c r="B31" s="136">
        <v>847</v>
      </c>
      <c r="C31" s="137" t="s">
        <v>130</v>
      </c>
      <c r="D31" s="138">
        <v>0</v>
      </c>
      <c r="E31" s="138">
        <v>0</v>
      </c>
      <c r="F31" s="138">
        <v>0</v>
      </c>
    </row>
    <row r="32" spans="1:6" ht="25.5" customHeight="1"/>
  </sheetData>
  <autoFilter ref="A2:F31"/>
  <mergeCells count="1">
    <mergeCell ref="C1:F1"/>
  </mergeCells>
  <pageMargins left="0.75" right="0.75" top="1" bottom="1" header="0.5" footer="0.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5"/>
  <sheetViews>
    <sheetView showGridLines="0" topLeftCell="B1" zoomScaleNormal="100" workbookViewId="0">
      <selection activeCell="F11" sqref="F11"/>
    </sheetView>
  </sheetViews>
  <sheetFormatPr defaultColWidth="9.140625" defaultRowHeight="12"/>
  <cols>
    <col min="1" max="1" width="9.140625" style="49" hidden="1" customWidth="1"/>
    <col min="2" max="2" width="12.7109375" style="49" customWidth="1"/>
    <col min="3" max="3" width="54.7109375" style="51" customWidth="1"/>
    <col min="4" max="6" width="14.7109375" style="56" customWidth="1"/>
    <col min="7" max="16384" width="9.140625" style="49"/>
  </cols>
  <sheetData>
    <row r="1" spans="1:6" ht="12.75" thickBot="1">
      <c r="C1" s="260"/>
      <c r="D1" s="261"/>
      <c r="E1" s="261"/>
      <c r="F1" s="261"/>
    </row>
    <row r="2" spans="1:6" ht="26.25" thickBot="1">
      <c r="A2" s="49" t="s">
        <v>38</v>
      </c>
      <c r="B2" s="50" t="s">
        <v>40</v>
      </c>
      <c r="C2" s="50" t="s">
        <v>19</v>
      </c>
      <c r="D2" s="50" t="s">
        <v>150</v>
      </c>
      <c r="E2" s="50" t="s">
        <v>142</v>
      </c>
      <c r="F2" s="50" t="s">
        <v>151</v>
      </c>
    </row>
    <row r="3" spans="1:6" ht="12.75">
      <c r="A3" s="49">
        <f>LEN(B3)</f>
        <v>1</v>
      </c>
      <c r="B3" s="186" t="s">
        <v>42</v>
      </c>
      <c r="C3" s="187" t="s">
        <v>43</v>
      </c>
      <c r="D3" s="188">
        <f>D4+D8+D14+D17+D19+D21</f>
        <v>3955920</v>
      </c>
      <c r="E3" s="188">
        <f>E4+E8+E14+E17+E19+E21</f>
        <v>3935920</v>
      </c>
      <c r="F3" s="188">
        <f>F4+F8+F14+F17+F19+F21</f>
        <v>3935920</v>
      </c>
    </row>
    <row r="4" spans="1:6" ht="12.75">
      <c r="A4" s="112">
        <f t="shared" ref="A4:A22" si="0">LEN(B4)</f>
        <v>2</v>
      </c>
      <c r="B4" s="52" t="s">
        <v>44</v>
      </c>
      <c r="C4" s="78" t="s">
        <v>21</v>
      </c>
      <c r="D4" s="53">
        <f>+D5+D6+D7</f>
        <v>2560250</v>
      </c>
      <c r="E4" s="53">
        <f>+E5+E6+E7</f>
        <v>2560250</v>
      </c>
      <c r="F4" s="53">
        <f>+F5+F6+F7</f>
        <v>2560250</v>
      </c>
    </row>
    <row r="5" spans="1:6">
      <c r="A5" s="112">
        <f t="shared" si="0"/>
        <v>3</v>
      </c>
      <c r="B5" s="114" t="s">
        <v>45</v>
      </c>
      <c r="C5" s="115" t="s">
        <v>22</v>
      </c>
      <c r="D5" s="55">
        <v>2160000</v>
      </c>
      <c r="E5" s="55">
        <v>2160000</v>
      </c>
      <c r="F5" s="55">
        <v>2160000</v>
      </c>
    </row>
    <row r="6" spans="1:6">
      <c r="A6" s="112">
        <f t="shared" si="0"/>
        <v>3</v>
      </c>
      <c r="B6" s="114">
        <v>312</v>
      </c>
      <c r="C6" s="115" t="s">
        <v>23</v>
      </c>
      <c r="D6" s="55">
        <v>40730</v>
      </c>
      <c r="E6" s="55">
        <v>40730</v>
      </c>
      <c r="F6" s="55">
        <v>40730</v>
      </c>
    </row>
    <row r="7" spans="1:6">
      <c r="A7" s="112">
        <f t="shared" si="0"/>
        <v>3</v>
      </c>
      <c r="B7" s="114">
        <v>313</v>
      </c>
      <c r="C7" s="115" t="s">
        <v>24</v>
      </c>
      <c r="D7" s="55">
        <v>359520</v>
      </c>
      <c r="E7" s="55">
        <v>359520</v>
      </c>
      <c r="F7" s="55">
        <v>359520</v>
      </c>
    </row>
    <row r="8" spans="1:6" ht="12.75">
      <c r="A8" s="112">
        <f t="shared" si="0"/>
        <v>2</v>
      </c>
      <c r="B8" s="52" t="s">
        <v>46</v>
      </c>
      <c r="C8" s="78" t="s">
        <v>25</v>
      </c>
      <c r="D8" s="53">
        <f>D9+D10+D11+D12+D13</f>
        <v>1386370</v>
      </c>
      <c r="E8" s="53">
        <f>E9+E10+E11+E12+E13</f>
        <v>1366370</v>
      </c>
      <c r="F8" s="53">
        <f>F9+F10+F11+F12+F13</f>
        <v>1366370</v>
      </c>
    </row>
    <row r="9" spans="1:6">
      <c r="A9" s="112">
        <f t="shared" si="0"/>
        <v>3</v>
      </c>
      <c r="B9" s="114" t="s">
        <v>47</v>
      </c>
      <c r="C9" s="115" t="s">
        <v>26</v>
      </c>
      <c r="D9" s="55">
        <v>108000</v>
      </c>
      <c r="E9" s="55">
        <v>108000</v>
      </c>
      <c r="F9" s="55">
        <v>108000</v>
      </c>
    </row>
    <row r="10" spans="1:6">
      <c r="A10" s="112">
        <f t="shared" si="0"/>
        <v>3</v>
      </c>
      <c r="B10" s="114" t="s">
        <v>48</v>
      </c>
      <c r="C10" s="115" t="s">
        <v>27</v>
      </c>
      <c r="D10" s="55">
        <v>885720</v>
      </c>
      <c r="E10" s="55">
        <v>865720</v>
      </c>
      <c r="F10" s="55">
        <v>865720</v>
      </c>
    </row>
    <row r="11" spans="1:6">
      <c r="A11" s="112">
        <f t="shared" si="0"/>
        <v>3</v>
      </c>
      <c r="B11" s="114" t="s">
        <v>49</v>
      </c>
      <c r="C11" s="115" t="s">
        <v>28</v>
      </c>
      <c r="D11" s="55">
        <v>358954.06</v>
      </c>
      <c r="E11" s="55">
        <v>358954.06</v>
      </c>
      <c r="F11" s="55">
        <v>358954.06</v>
      </c>
    </row>
    <row r="12" spans="1:6">
      <c r="A12" s="112">
        <f t="shared" si="0"/>
        <v>3</v>
      </c>
      <c r="B12" s="114" t="s">
        <v>50</v>
      </c>
      <c r="C12" s="115" t="s">
        <v>51</v>
      </c>
      <c r="D12" s="55">
        <v>5000</v>
      </c>
      <c r="E12" s="55">
        <v>5000</v>
      </c>
      <c r="F12" s="55">
        <v>5000</v>
      </c>
    </row>
    <row r="13" spans="1:6">
      <c r="A13" s="112">
        <f t="shared" si="0"/>
        <v>3</v>
      </c>
      <c r="B13" s="114" t="s">
        <v>52</v>
      </c>
      <c r="C13" s="115" t="s">
        <v>29</v>
      </c>
      <c r="D13" s="55">
        <v>28695.94</v>
      </c>
      <c r="E13" s="55">
        <v>28695.94</v>
      </c>
      <c r="F13" s="55">
        <v>28695.94</v>
      </c>
    </row>
    <row r="14" spans="1:6" ht="12.75">
      <c r="A14" s="112">
        <f t="shared" si="0"/>
        <v>2</v>
      </c>
      <c r="B14" s="52" t="s">
        <v>53</v>
      </c>
      <c r="C14" s="78" t="s">
        <v>54</v>
      </c>
      <c r="D14" s="53">
        <f>D15+D16</f>
        <v>7300</v>
      </c>
      <c r="E14" s="53">
        <f>E15+E16</f>
        <v>7300</v>
      </c>
      <c r="F14" s="53">
        <f>F15+F16</f>
        <v>7300</v>
      </c>
    </row>
    <row r="15" spans="1:6">
      <c r="A15" s="112">
        <f t="shared" si="0"/>
        <v>3</v>
      </c>
      <c r="B15" s="114" t="s">
        <v>55</v>
      </c>
      <c r="C15" s="115" t="s">
        <v>56</v>
      </c>
      <c r="D15" s="55">
        <v>0</v>
      </c>
      <c r="E15" s="55">
        <v>0</v>
      </c>
      <c r="F15" s="55">
        <v>0</v>
      </c>
    </row>
    <row r="16" spans="1:6">
      <c r="A16" s="112">
        <f t="shared" si="0"/>
        <v>3</v>
      </c>
      <c r="B16" s="114" t="s">
        <v>57</v>
      </c>
      <c r="C16" s="115" t="s">
        <v>30</v>
      </c>
      <c r="D16" s="55">
        <v>7300</v>
      </c>
      <c r="E16" s="55">
        <v>7300</v>
      </c>
      <c r="F16" s="55">
        <v>7300</v>
      </c>
    </row>
    <row r="17" spans="1:6" s="81" customFormat="1" ht="12.75">
      <c r="A17" s="112">
        <f t="shared" si="0"/>
        <v>2</v>
      </c>
      <c r="B17" s="52">
        <v>36</v>
      </c>
      <c r="C17" s="78" t="s">
        <v>136</v>
      </c>
      <c r="D17" s="53">
        <f>D18</f>
        <v>0</v>
      </c>
      <c r="E17" s="53">
        <f>E18</f>
        <v>0</v>
      </c>
      <c r="F17" s="53">
        <f>F18</f>
        <v>0</v>
      </c>
    </row>
    <row r="18" spans="1:6" s="81" customFormat="1">
      <c r="A18" s="112">
        <f t="shared" si="0"/>
        <v>3</v>
      </c>
      <c r="B18" s="114" t="s">
        <v>135</v>
      </c>
      <c r="C18" s="115" t="s">
        <v>133</v>
      </c>
      <c r="D18" s="55">
        <v>0</v>
      </c>
      <c r="E18" s="55">
        <v>0</v>
      </c>
      <c r="F18" s="55">
        <v>0</v>
      </c>
    </row>
    <row r="19" spans="1:6" ht="25.5">
      <c r="A19" s="112">
        <f t="shared" si="0"/>
        <v>2</v>
      </c>
      <c r="B19" s="52" t="s">
        <v>58</v>
      </c>
      <c r="C19" s="78" t="s">
        <v>59</v>
      </c>
      <c r="D19" s="53">
        <f>D20</f>
        <v>2000</v>
      </c>
      <c r="E19" s="53">
        <f>E20</f>
        <v>2000</v>
      </c>
      <c r="F19" s="53">
        <f>F20</f>
        <v>2000</v>
      </c>
    </row>
    <row r="20" spans="1:6">
      <c r="A20" s="112">
        <f t="shared" si="0"/>
        <v>3</v>
      </c>
      <c r="B20" s="114" t="s">
        <v>60</v>
      </c>
      <c r="C20" s="115" t="s">
        <v>61</v>
      </c>
      <c r="D20" s="55">
        <v>2000</v>
      </c>
      <c r="E20" s="55">
        <v>2000</v>
      </c>
      <c r="F20" s="55">
        <v>2000</v>
      </c>
    </row>
    <row r="21" spans="1:6" ht="12.75">
      <c r="A21" s="112">
        <f t="shared" si="0"/>
        <v>2</v>
      </c>
      <c r="B21" s="52" t="s">
        <v>62</v>
      </c>
      <c r="C21" s="78" t="s">
        <v>63</v>
      </c>
      <c r="D21" s="53">
        <f>D22</f>
        <v>0</v>
      </c>
      <c r="E21" s="53">
        <f>E22</f>
        <v>0</v>
      </c>
      <c r="F21" s="53">
        <f>F22</f>
        <v>0</v>
      </c>
    </row>
    <row r="22" spans="1:6">
      <c r="A22" s="112">
        <f t="shared" si="0"/>
        <v>3</v>
      </c>
      <c r="B22" s="114">
        <v>383</v>
      </c>
      <c r="C22" s="115" t="s">
        <v>64</v>
      </c>
      <c r="D22" s="55">
        <v>0</v>
      </c>
      <c r="E22" s="55">
        <v>0</v>
      </c>
      <c r="F22" s="55">
        <v>0</v>
      </c>
    </row>
    <row r="23" spans="1:6" ht="12.75">
      <c r="A23" s="112">
        <f t="shared" ref="A23:A45" si="1">LEN(B23)</f>
        <v>1</v>
      </c>
      <c r="B23" s="186" t="s">
        <v>65</v>
      </c>
      <c r="C23" s="187" t="s">
        <v>32</v>
      </c>
      <c r="D23" s="188">
        <f>D24+D27+D34+D36+D38</f>
        <v>84000</v>
      </c>
      <c r="E23" s="188">
        <f>E24+E27+E34+E36+E38</f>
        <v>84000</v>
      </c>
      <c r="F23" s="188">
        <f>F24+F27+F34+F36+F38</f>
        <v>84000</v>
      </c>
    </row>
    <row r="24" spans="1:6" ht="12.75">
      <c r="A24" s="112">
        <f t="shared" si="1"/>
        <v>2</v>
      </c>
      <c r="B24" s="52" t="s">
        <v>66</v>
      </c>
      <c r="C24" s="78" t="s">
        <v>67</v>
      </c>
      <c r="D24" s="54">
        <v>0</v>
      </c>
      <c r="E24" s="54">
        <v>0</v>
      </c>
      <c r="F24" s="54">
        <v>0</v>
      </c>
    </row>
    <row r="25" spans="1:6">
      <c r="A25" s="112">
        <f t="shared" si="1"/>
        <v>3</v>
      </c>
      <c r="B25" s="114" t="s">
        <v>68</v>
      </c>
      <c r="C25" s="115" t="s">
        <v>33</v>
      </c>
      <c r="D25" s="55">
        <v>0</v>
      </c>
      <c r="E25" s="55">
        <v>0</v>
      </c>
      <c r="F25" s="55">
        <v>0</v>
      </c>
    </row>
    <row r="26" spans="1:6">
      <c r="A26" s="112">
        <f t="shared" si="1"/>
        <v>3</v>
      </c>
      <c r="B26" s="114" t="s">
        <v>69</v>
      </c>
      <c r="C26" s="115" t="s">
        <v>70</v>
      </c>
      <c r="D26" s="55">
        <v>0</v>
      </c>
      <c r="E26" s="55">
        <v>0</v>
      </c>
      <c r="F26" s="55">
        <v>0</v>
      </c>
    </row>
    <row r="27" spans="1:6" ht="12.75">
      <c r="A27" s="112">
        <f t="shared" si="1"/>
        <v>2</v>
      </c>
      <c r="B27" s="52" t="s">
        <v>71</v>
      </c>
      <c r="C27" s="78" t="s">
        <v>72</v>
      </c>
      <c r="D27" s="55">
        <v>84000</v>
      </c>
      <c r="E27" s="55">
        <v>84000</v>
      </c>
      <c r="F27" s="55">
        <v>84000</v>
      </c>
    </row>
    <row r="28" spans="1:6">
      <c r="A28" s="112">
        <f t="shared" si="1"/>
        <v>3</v>
      </c>
      <c r="B28" s="114" t="s">
        <v>73</v>
      </c>
      <c r="C28" s="115" t="s">
        <v>74</v>
      </c>
      <c r="D28" s="55">
        <v>0</v>
      </c>
      <c r="E28" s="55">
        <v>0</v>
      </c>
      <c r="F28" s="55">
        <v>0</v>
      </c>
    </row>
    <row r="29" spans="1:6">
      <c r="A29" s="112">
        <f t="shared" si="1"/>
        <v>3</v>
      </c>
      <c r="B29" s="114" t="s">
        <v>75</v>
      </c>
      <c r="C29" s="115" t="s">
        <v>31</v>
      </c>
      <c r="D29" s="55">
        <v>76500</v>
      </c>
      <c r="E29" s="55">
        <v>76500</v>
      </c>
      <c r="F29" s="55">
        <v>76500</v>
      </c>
    </row>
    <row r="30" spans="1:6">
      <c r="A30" s="112">
        <f t="shared" si="1"/>
        <v>3</v>
      </c>
      <c r="B30" s="114" t="s">
        <v>76</v>
      </c>
      <c r="C30" s="115" t="s">
        <v>77</v>
      </c>
      <c r="D30" s="55">
        <v>0</v>
      </c>
      <c r="E30" s="55">
        <v>0</v>
      </c>
      <c r="F30" s="55">
        <v>0</v>
      </c>
    </row>
    <row r="31" spans="1:6">
      <c r="A31" s="112">
        <f t="shared" si="1"/>
        <v>3</v>
      </c>
      <c r="B31" s="114" t="s">
        <v>78</v>
      </c>
      <c r="C31" s="115" t="s">
        <v>34</v>
      </c>
      <c r="D31" s="55">
        <v>8000</v>
      </c>
      <c r="E31" s="55">
        <v>8000</v>
      </c>
      <c r="F31" s="55">
        <v>8000</v>
      </c>
    </row>
    <row r="32" spans="1:6">
      <c r="A32" s="112">
        <f t="shared" si="1"/>
        <v>3</v>
      </c>
      <c r="B32" s="114">
        <v>425</v>
      </c>
      <c r="C32" s="115" t="s">
        <v>79</v>
      </c>
      <c r="D32" s="55">
        <v>0</v>
      </c>
      <c r="E32" s="55">
        <v>0</v>
      </c>
      <c r="F32" s="55">
        <v>0</v>
      </c>
    </row>
    <row r="33" spans="1:6">
      <c r="A33" s="112">
        <f t="shared" si="1"/>
        <v>3</v>
      </c>
      <c r="B33" s="114" t="s">
        <v>80</v>
      </c>
      <c r="C33" s="115" t="s">
        <v>81</v>
      </c>
      <c r="D33" s="55">
        <v>0</v>
      </c>
      <c r="E33" s="55">
        <v>0</v>
      </c>
      <c r="F33" s="55">
        <v>0</v>
      </c>
    </row>
    <row r="34" spans="1:6" ht="25.5">
      <c r="A34" s="112">
        <f t="shared" si="1"/>
        <v>2</v>
      </c>
      <c r="B34" s="52" t="s">
        <v>82</v>
      </c>
      <c r="C34" s="78" t="s">
        <v>83</v>
      </c>
      <c r="D34" s="53">
        <f>D35+D36+D38</f>
        <v>0</v>
      </c>
      <c r="E34" s="53">
        <f>E35+E36+E38</f>
        <v>0</v>
      </c>
      <c r="F34" s="53">
        <f>F35+F36+F38</f>
        <v>0</v>
      </c>
    </row>
    <row r="35" spans="1:6">
      <c r="A35" s="112">
        <f t="shared" si="1"/>
        <v>3</v>
      </c>
      <c r="B35" s="114" t="s">
        <v>84</v>
      </c>
      <c r="C35" s="115" t="s">
        <v>85</v>
      </c>
      <c r="D35" s="55">
        <v>0</v>
      </c>
      <c r="E35" s="55">
        <v>0</v>
      </c>
      <c r="F35" s="55">
        <v>0</v>
      </c>
    </row>
    <row r="36" spans="1:6" ht="12.75">
      <c r="A36" s="112">
        <f t="shared" si="1"/>
        <v>2</v>
      </c>
      <c r="B36" s="52" t="s">
        <v>86</v>
      </c>
      <c r="C36" s="78" t="s">
        <v>87</v>
      </c>
      <c r="D36" s="53">
        <f>D37</f>
        <v>0</v>
      </c>
      <c r="E36" s="53">
        <f>E37</f>
        <v>0</v>
      </c>
      <c r="F36" s="53">
        <f>F37</f>
        <v>0</v>
      </c>
    </row>
    <row r="37" spans="1:6">
      <c r="A37" s="112">
        <f t="shared" si="1"/>
        <v>3</v>
      </c>
      <c r="B37" s="114" t="s">
        <v>88</v>
      </c>
      <c r="C37" s="115" t="s">
        <v>89</v>
      </c>
      <c r="D37" s="55">
        <v>0</v>
      </c>
      <c r="E37" s="55">
        <v>0</v>
      </c>
      <c r="F37" s="55">
        <v>0</v>
      </c>
    </row>
    <row r="38" spans="1:6" ht="12.75">
      <c r="A38" s="112">
        <f t="shared" si="1"/>
        <v>2</v>
      </c>
      <c r="B38" s="52" t="s">
        <v>90</v>
      </c>
      <c r="C38" s="78" t="s">
        <v>91</v>
      </c>
      <c r="D38" s="54">
        <f>D39+D40</f>
        <v>0</v>
      </c>
      <c r="E38" s="54">
        <f>E39+E40</f>
        <v>0</v>
      </c>
      <c r="F38" s="54">
        <f>F39+F40</f>
        <v>0</v>
      </c>
    </row>
    <row r="39" spans="1:6">
      <c r="A39" s="112">
        <f t="shared" si="1"/>
        <v>3</v>
      </c>
      <c r="B39" s="114" t="s">
        <v>92</v>
      </c>
      <c r="C39" s="115" t="s">
        <v>41</v>
      </c>
      <c r="D39" s="55">
        <v>0</v>
      </c>
      <c r="E39" s="55">
        <v>0</v>
      </c>
      <c r="F39" s="55">
        <v>0</v>
      </c>
    </row>
    <row r="40" spans="1:6">
      <c r="A40" s="112">
        <f t="shared" si="1"/>
        <v>3</v>
      </c>
      <c r="B40" s="114">
        <v>452</v>
      </c>
      <c r="C40" s="115" t="s">
        <v>93</v>
      </c>
      <c r="D40" s="55">
        <v>0</v>
      </c>
      <c r="E40" s="55">
        <v>0</v>
      </c>
      <c r="F40" s="55">
        <v>0</v>
      </c>
    </row>
    <row r="41" spans="1:6" ht="12.75">
      <c r="A41" s="112">
        <f t="shared" si="1"/>
        <v>1</v>
      </c>
      <c r="B41" s="52" t="s">
        <v>94</v>
      </c>
      <c r="C41" s="78" t="s">
        <v>95</v>
      </c>
      <c r="D41" s="54">
        <f>D42+D44</f>
        <v>0</v>
      </c>
      <c r="E41" s="54">
        <f>E42+E44</f>
        <v>0</v>
      </c>
      <c r="F41" s="54">
        <f>F42+F44</f>
        <v>0</v>
      </c>
    </row>
    <row r="42" spans="1:6" ht="12.75">
      <c r="A42" s="112">
        <f t="shared" si="1"/>
        <v>2</v>
      </c>
      <c r="B42" s="52" t="s">
        <v>96</v>
      </c>
      <c r="C42" s="78" t="s">
        <v>97</v>
      </c>
      <c r="D42" s="54">
        <f>D43</f>
        <v>0</v>
      </c>
      <c r="E42" s="54">
        <f>E43</f>
        <v>0</v>
      </c>
      <c r="F42" s="54">
        <f>F43</f>
        <v>0</v>
      </c>
    </row>
    <row r="43" spans="1:6">
      <c r="A43" s="112">
        <f t="shared" si="1"/>
        <v>3</v>
      </c>
      <c r="B43" s="114" t="s">
        <v>98</v>
      </c>
      <c r="C43" s="115" t="s">
        <v>99</v>
      </c>
      <c r="D43" s="55">
        <v>0</v>
      </c>
      <c r="E43" s="55">
        <v>0</v>
      </c>
      <c r="F43" s="55">
        <v>0</v>
      </c>
    </row>
    <row r="44" spans="1:6" ht="12.75">
      <c r="A44" s="112">
        <f t="shared" si="1"/>
        <v>2</v>
      </c>
      <c r="B44" s="52" t="s">
        <v>100</v>
      </c>
      <c r="C44" s="78" t="s">
        <v>101</v>
      </c>
      <c r="D44" s="54">
        <f>D45</f>
        <v>0</v>
      </c>
      <c r="E44" s="54">
        <f>E45</f>
        <v>0</v>
      </c>
      <c r="F44" s="54">
        <f>F45</f>
        <v>0</v>
      </c>
    </row>
    <row r="45" spans="1:6" ht="24">
      <c r="A45" s="112">
        <f t="shared" si="1"/>
        <v>3</v>
      </c>
      <c r="B45" s="114" t="s">
        <v>102</v>
      </c>
      <c r="C45" s="115" t="s">
        <v>103</v>
      </c>
      <c r="D45" s="55">
        <v>0</v>
      </c>
      <c r="E45" s="55">
        <v>0</v>
      </c>
      <c r="F45" s="55">
        <v>0</v>
      </c>
    </row>
  </sheetData>
  <autoFilter ref="A2:F45"/>
  <mergeCells count="1">
    <mergeCell ref="C1:F1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9"/>
  <sheetViews>
    <sheetView zoomScaleNormal="100" workbookViewId="0">
      <selection activeCell="D32" sqref="D32"/>
    </sheetView>
  </sheetViews>
  <sheetFormatPr defaultColWidth="11.42578125" defaultRowHeight="12.75"/>
  <cols>
    <col min="1" max="1" width="16" style="17" customWidth="1"/>
    <col min="2" max="3" width="17.5703125" style="17" customWidth="1"/>
    <col min="4" max="4" width="17.5703125" style="29" customWidth="1"/>
    <col min="5" max="8" width="17.5703125" style="40" customWidth="1"/>
    <col min="9" max="9" width="14.28515625" style="40" customWidth="1"/>
    <col min="10" max="10" width="7.85546875" style="40" customWidth="1"/>
    <col min="11" max="16384" width="11.42578125" style="40"/>
  </cols>
  <sheetData>
    <row r="1" spans="1:9" ht="24" customHeight="1">
      <c r="A1" s="264" t="s">
        <v>7</v>
      </c>
      <c r="B1" s="264"/>
      <c r="C1" s="264"/>
      <c r="D1" s="264"/>
      <c r="E1" s="264"/>
      <c r="F1" s="264"/>
      <c r="G1" s="264"/>
      <c r="H1" s="264"/>
    </row>
    <row r="2" spans="1:9" s="1" customFormat="1" ht="13.5" thickBot="1">
      <c r="A2" s="12"/>
    </row>
    <row r="3" spans="1:9" s="1" customFormat="1" ht="26.25" thickBot="1">
      <c r="A3" s="36" t="s">
        <v>8</v>
      </c>
      <c r="B3" s="265" t="s">
        <v>141</v>
      </c>
      <c r="C3" s="266"/>
      <c r="D3" s="266"/>
      <c r="E3" s="266"/>
      <c r="F3" s="266"/>
      <c r="G3" s="266"/>
      <c r="H3" s="267"/>
    </row>
    <row r="4" spans="1:9" s="1" customFormat="1" ht="90" thickBot="1">
      <c r="A4" s="37" t="s">
        <v>9</v>
      </c>
      <c r="B4" s="182" t="s">
        <v>10</v>
      </c>
      <c r="C4" s="183" t="s">
        <v>11</v>
      </c>
      <c r="D4" s="183" t="s">
        <v>12</v>
      </c>
      <c r="E4" s="183" t="s">
        <v>13</v>
      </c>
      <c r="F4" s="183" t="s">
        <v>14</v>
      </c>
      <c r="G4" s="183" t="s">
        <v>132</v>
      </c>
      <c r="H4" s="184" t="s">
        <v>15</v>
      </c>
    </row>
    <row r="5" spans="1:9" s="1" customFormat="1">
      <c r="A5" s="180">
        <v>6361</v>
      </c>
      <c r="B5" s="108"/>
      <c r="C5" s="3"/>
      <c r="D5" s="4"/>
      <c r="E5" s="5">
        <v>2570000</v>
      </c>
      <c r="F5" s="5"/>
      <c r="G5" s="6"/>
      <c r="H5" s="7"/>
    </row>
    <row r="6" spans="1:9" s="1" customFormat="1">
      <c r="A6" s="181">
        <v>6526</v>
      </c>
      <c r="B6" s="198"/>
      <c r="C6" s="194"/>
      <c r="D6" s="194">
        <v>694020</v>
      </c>
      <c r="E6" s="194"/>
      <c r="F6" s="194"/>
      <c r="G6" s="204"/>
      <c r="H6" s="205"/>
    </row>
    <row r="7" spans="1:9" s="1" customFormat="1">
      <c r="A7" s="181">
        <v>6614</v>
      </c>
      <c r="B7" s="198"/>
      <c r="C7" s="194">
        <v>300</v>
      </c>
      <c r="D7" s="194"/>
      <c r="E7" s="194"/>
      <c r="F7" s="194"/>
      <c r="G7" s="204"/>
      <c r="H7" s="205"/>
    </row>
    <row r="8" spans="1:9" s="1" customFormat="1">
      <c r="A8" s="181">
        <v>6711</v>
      </c>
      <c r="B8" s="198">
        <v>754800</v>
      </c>
      <c r="C8" s="194"/>
      <c r="D8" s="194"/>
      <c r="E8" s="194"/>
      <c r="F8" s="194"/>
      <c r="G8" s="204"/>
      <c r="H8" s="205"/>
    </row>
    <row r="9" spans="1:9" s="1" customFormat="1">
      <c r="A9" s="181">
        <v>9221</v>
      </c>
      <c r="B9" s="198"/>
      <c r="C9" s="194"/>
      <c r="D9" s="194">
        <v>20000</v>
      </c>
      <c r="E9" s="194"/>
      <c r="F9" s="194"/>
      <c r="G9" s="204"/>
      <c r="H9" s="205"/>
    </row>
    <row r="10" spans="1:9" s="1" customFormat="1" ht="13.5" thickBot="1">
      <c r="A10" s="181">
        <v>7211</v>
      </c>
      <c r="B10" s="198"/>
      <c r="C10" s="194"/>
      <c r="D10" s="194"/>
      <c r="E10" s="194"/>
      <c r="F10" s="194"/>
      <c r="G10" s="204">
        <v>800</v>
      </c>
      <c r="H10" s="205"/>
    </row>
    <row r="11" spans="1:9" s="1" customFormat="1" ht="30" customHeight="1" thickBot="1">
      <c r="A11" s="15" t="s">
        <v>16</v>
      </c>
      <c r="B11" s="199">
        <f>B8</f>
        <v>754800</v>
      </c>
      <c r="C11" s="200">
        <f>C7</f>
        <v>300</v>
      </c>
      <c r="D11" s="195">
        <f>D6+D9</f>
        <v>714020</v>
      </c>
      <c r="E11" s="200">
        <f>E5</f>
        <v>2570000</v>
      </c>
      <c r="F11" s="195">
        <f>+F6</f>
        <v>0</v>
      </c>
      <c r="G11" s="200">
        <f>G10</f>
        <v>800</v>
      </c>
      <c r="H11" s="206">
        <v>0</v>
      </c>
    </row>
    <row r="12" spans="1:9" s="1" customFormat="1" ht="28.5" customHeight="1" thickBot="1">
      <c r="A12" s="15" t="s">
        <v>144</v>
      </c>
      <c r="B12" s="268">
        <f>B11+C11+D11+E11+F11+G11+H11</f>
        <v>4039920</v>
      </c>
      <c r="C12" s="269"/>
      <c r="D12" s="269"/>
      <c r="E12" s="269"/>
      <c r="F12" s="269"/>
      <c r="G12" s="269"/>
      <c r="H12" s="270"/>
    </row>
    <row r="13" spans="1:9" ht="13.5" thickBot="1">
      <c r="A13" s="41"/>
      <c r="B13" s="41"/>
      <c r="C13" s="41"/>
      <c r="D13" s="10"/>
      <c r="E13" s="16"/>
      <c r="H13" s="13"/>
    </row>
    <row r="14" spans="1:9" ht="24" customHeight="1" thickBot="1">
      <c r="A14" s="38" t="s">
        <v>8</v>
      </c>
      <c r="B14" s="265" t="s">
        <v>143</v>
      </c>
      <c r="C14" s="266"/>
      <c r="D14" s="266"/>
      <c r="E14" s="266"/>
      <c r="F14" s="266"/>
      <c r="G14" s="266"/>
      <c r="H14" s="266"/>
      <c r="I14" s="109"/>
    </row>
    <row r="15" spans="1:9" ht="90" thickBot="1">
      <c r="A15" s="39" t="s">
        <v>9</v>
      </c>
      <c r="B15" s="182" t="s">
        <v>10</v>
      </c>
      <c r="C15" s="183" t="s">
        <v>11</v>
      </c>
      <c r="D15" s="183" t="s">
        <v>12</v>
      </c>
      <c r="E15" s="183" t="s">
        <v>13</v>
      </c>
      <c r="F15" s="183" t="s">
        <v>14</v>
      </c>
      <c r="G15" s="183" t="s">
        <v>132</v>
      </c>
      <c r="H15" s="185" t="s">
        <v>15</v>
      </c>
      <c r="I15" s="109"/>
    </row>
    <row r="16" spans="1:9">
      <c r="A16" s="180">
        <v>6361</v>
      </c>
      <c r="B16" s="196"/>
      <c r="C16" s="197"/>
      <c r="D16" s="4"/>
      <c r="E16" s="5">
        <v>2570000</v>
      </c>
      <c r="F16" s="201"/>
      <c r="G16" s="202"/>
      <c r="H16" s="203"/>
      <c r="I16" s="109"/>
    </row>
    <row r="17" spans="1:9">
      <c r="A17" s="181">
        <v>6526</v>
      </c>
      <c r="B17" s="198"/>
      <c r="C17" s="194"/>
      <c r="D17" s="194">
        <v>694020</v>
      </c>
      <c r="E17" s="14"/>
      <c r="F17" s="194"/>
      <c r="G17" s="204"/>
      <c r="H17" s="205"/>
      <c r="I17" s="109"/>
    </row>
    <row r="18" spans="1:9">
      <c r="A18" s="181">
        <v>6614</v>
      </c>
      <c r="B18" s="198"/>
      <c r="C18" s="194">
        <v>300</v>
      </c>
      <c r="D18" s="194"/>
      <c r="E18" s="14"/>
      <c r="F18" s="194"/>
      <c r="G18" s="204"/>
      <c r="H18" s="205"/>
      <c r="I18" s="109"/>
    </row>
    <row r="19" spans="1:9">
      <c r="A19" s="181">
        <v>6711</v>
      </c>
      <c r="B19" s="198">
        <v>754800</v>
      </c>
      <c r="C19" s="194"/>
      <c r="D19" s="194"/>
      <c r="E19" s="14"/>
      <c r="F19" s="194"/>
      <c r="G19" s="204"/>
      <c r="H19" s="205"/>
      <c r="I19" s="109"/>
    </row>
    <row r="20" spans="1:9">
      <c r="A20" s="181">
        <v>9221</v>
      </c>
      <c r="B20" s="198"/>
      <c r="C20" s="194"/>
      <c r="D20" s="194">
        <v>0</v>
      </c>
      <c r="E20" s="14"/>
      <c r="F20" s="194"/>
      <c r="G20" s="204"/>
      <c r="H20" s="205"/>
      <c r="I20" s="109"/>
    </row>
    <row r="21" spans="1:9" ht="13.5" thickBot="1">
      <c r="A21" s="181">
        <v>7211</v>
      </c>
      <c r="B21" s="198"/>
      <c r="C21" s="194"/>
      <c r="D21" s="194"/>
      <c r="E21" s="14"/>
      <c r="F21" s="194"/>
      <c r="G21" s="204">
        <v>800</v>
      </c>
      <c r="H21" s="205"/>
      <c r="I21" s="109"/>
    </row>
    <row r="22" spans="1:9" s="1" customFormat="1" ht="30" customHeight="1" thickBot="1">
      <c r="A22" s="15" t="s">
        <v>16</v>
      </c>
      <c r="B22" s="199">
        <f>B19</f>
        <v>754800</v>
      </c>
      <c r="C22" s="200">
        <f>C18</f>
        <v>300</v>
      </c>
      <c r="D22" s="195">
        <f>D17+D20</f>
        <v>694020</v>
      </c>
      <c r="E22" s="193">
        <f>E16</f>
        <v>2570000</v>
      </c>
      <c r="F22" s="195">
        <f>+F17</f>
        <v>0</v>
      </c>
      <c r="G22" s="200">
        <f>G21</f>
        <v>800</v>
      </c>
      <c r="H22" s="206">
        <v>0</v>
      </c>
      <c r="I22" s="110"/>
    </row>
    <row r="23" spans="1:9" s="1" customFormat="1" ht="28.5" customHeight="1" thickBot="1">
      <c r="A23" s="15" t="s">
        <v>145</v>
      </c>
      <c r="B23" s="268">
        <f>B22+C22+D22+E22+F22+G22+H22</f>
        <v>4019920</v>
      </c>
      <c r="C23" s="269"/>
      <c r="D23" s="269"/>
      <c r="E23" s="269"/>
      <c r="F23" s="269"/>
      <c r="G23" s="269"/>
      <c r="H23" s="269"/>
      <c r="I23" s="110"/>
    </row>
    <row r="24" spans="1:9" ht="13.5" thickBot="1">
      <c r="D24" s="57"/>
      <c r="E24" s="58"/>
    </row>
    <row r="25" spans="1:9" ht="26.25" thickBot="1">
      <c r="A25" s="38" t="s">
        <v>8</v>
      </c>
      <c r="B25" s="265" t="s">
        <v>152</v>
      </c>
      <c r="C25" s="266"/>
      <c r="D25" s="266"/>
      <c r="E25" s="266"/>
      <c r="F25" s="266"/>
      <c r="G25" s="266"/>
      <c r="H25" s="266"/>
      <c r="I25" s="109"/>
    </row>
    <row r="26" spans="1:9" ht="90" thickBot="1">
      <c r="A26" s="39" t="s">
        <v>9</v>
      </c>
      <c r="B26" s="182" t="s">
        <v>10</v>
      </c>
      <c r="C26" s="183" t="s">
        <v>11</v>
      </c>
      <c r="D26" s="183" t="s">
        <v>12</v>
      </c>
      <c r="E26" s="183" t="s">
        <v>13</v>
      </c>
      <c r="F26" s="183" t="s">
        <v>14</v>
      </c>
      <c r="G26" s="183" t="s">
        <v>132</v>
      </c>
      <c r="H26" s="185" t="s">
        <v>15</v>
      </c>
      <c r="I26" s="109"/>
    </row>
    <row r="27" spans="1:9">
      <c r="A27" s="180">
        <v>6361</v>
      </c>
      <c r="B27" s="196"/>
      <c r="C27" s="197"/>
      <c r="D27" s="207"/>
      <c r="E27" s="201">
        <v>2570000</v>
      </c>
      <c r="F27" s="201"/>
      <c r="G27" s="202"/>
      <c r="H27" s="203"/>
      <c r="I27" s="109"/>
    </row>
    <row r="28" spans="1:9">
      <c r="A28" s="181">
        <v>6526</v>
      </c>
      <c r="B28" s="198"/>
      <c r="C28" s="194"/>
      <c r="D28" s="194">
        <v>694020</v>
      </c>
      <c r="E28" s="194"/>
      <c r="F28" s="194"/>
      <c r="G28" s="204"/>
      <c r="H28" s="205"/>
      <c r="I28" s="109"/>
    </row>
    <row r="29" spans="1:9">
      <c r="A29" s="181">
        <v>6614</v>
      </c>
      <c r="B29" s="198"/>
      <c r="C29" s="194">
        <v>300</v>
      </c>
      <c r="D29" s="194"/>
      <c r="E29" s="194"/>
      <c r="F29" s="194"/>
      <c r="G29" s="204"/>
      <c r="H29" s="205"/>
      <c r="I29" s="109"/>
    </row>
    <row r="30" spans="1:9">
      <c r="A30" s="181">
        <v>6711</v>
      </c>
      <c r="B30" s="198">
        <v>754800</v>
      </c>
      <c r="C30" s="194"/>
      <c r="D30" s="194"/>
      <c r="E30" s="194"/>
      <c r="F30" s="194"/>
      <c r="G30" s="204"/>
      <c r="H30" s="205"/>
      <c r="I30" s="109"/>
    </row>
    <row r="31" spans="1:9">
      <c r="A31" s="181">
        <v>9221</v>
      </c>
      <c r="B31" s="198"/>
      <c r="C31" s="194"/>
      <c r="D31" s="194">
        <v>0</v>
      </c>
      <c r="E31" s="194"/>
      <c r="F31" s="194"/>
      <c r="G31" s="204"/>
      <c r="H31" s="205"/>
      <c r="I31" s="109"/>
    </row>
    <row r="32" spans="1:9" ht="13.5" customHeight="1" thickBot="1">
      <c r="A32" s="181">
        <v>7211</v>
      </c>
      <c r="B32" s="198"/>
      <c r="C32" s="194"/>
      <c r="D32" s="194"/>
      <c r="E32" s="194"/>
      <c r="F32" s="194"/>
      <c r="G32" s="204">
        <v>800</v>
      </c>
      <c r="H32" s="205"/>
      <c r="I32" s="109"/>
    </row>
    <row r="33" spans="1:9" s="1" customFormat="1" ht="30" customHeight="1" thickBot="1">
      <c r="A33" s="15" t="s">
        <v>16</v>
      </c>
      <c r="B33" s="199">
        <f>B30</f>
        <v>754800</v>
      </c>
      <c r="C33" s="200">
        <f>C29</f>
        <v>300</v>
      </c>
      <c r="D33" s="195">
        <f>D28+D31</f>
        <v>694020</v>
      </c>
      <c r="E33" s="200">
        <f>E27</f>
        <v>2570000</v>
      </c>
      <c r="F33" s="195">
        <f>+F28</f>
        <v>0</v>
      </c>
      <c r="G33" s="200">
        <f>G32</f>
        <v>800</v>
      </c>
      <c r="H33" s="206">
        <v>0</v>
      </c>
      <c r="I33" s="110"/>
    </row>
    <row r="34" spans="1:9" s="1" customFormat="1" ht="28.5" customHeight="1" thickBot="1">
      <c r="A34" s="15" t="s">
        <v>215</v>
      </c>
      <c r="B34" s="268">
        <f>B33+C33+D33+E33+F33+G33+H33</f>
        <v>4019920</v>
      </c>
      <c r="C34" s="269"/>
      <c r="D34" s="269"/>
      <c r="E34" s="269"/>
      <c r="F34" s="269"/>
      <c r="G34" s="269"/>
      <c r="H34" s="269"/>
      <c r="I34" s="110"/>
    </row>
    <row r="35" spans="1:9" ht="13.5" customHeight="1">
      <c r="C35" s="18"/>
      <c r="D35" s="57"/>
      <c r="E35" s="59"/>
    </row>
    <row r="36" spans="1:9" ht="13.5" customHeight="1">
      <c r="C36" s="18"/>
      <c r="D36" s="60"/>
      <c r="E36" s="61"/>
    </row>
    <row r="37" spans="1:9" ht="13.5" customHeight="1">
      <c r="D37" s="62"/>
      <c r="E37" s="63"/>
    </row>
    <row r="38" spans="1:9" ht="13.5" customHeight="1">
      <c r="D38" s="64"/>
      <c r="E38" s="65"/>
    </row>
    <row r="39" spans="1:9" ht="13.5" customHeight="1">
      <c r="D39" s="57"/>
      <c r="E39" s="58"/>
    </row>
    <row r="40" spans="1:9" ht="28.5" customHeight="1">
      <c r="C40" s="18"/>
      <c r="D40" s="57"/>
      <c r="E40" s="66"/>
    </row>
    <row r="41" spans="1:9" ht="13.5" customHeight="1">
      <c r="C41" s="18"/>
      <c r="D41" s="57"/>
      <c r="E41" s="61"/>
    </row>
    <row r="42" spans="1:9" ht="13.5" customHeight="1">
      <c r="D42" s="57"/>
      <c r="E42" s="58"/>
    </row>
    <row r="43" spans="1:9" ht="13.5" customHeight="1">
      <c r="D43" s="57"/>
      <c r="E43" s="65"/>
    </row>
    <row r="44" spans="1:9" ht="13.5" customHeight="1">
      <c r="D44" s="57"/>
      <c r="E44" s="58"/>
    </row>
    <row r="45" spans="1:9" ht="22.5" customHeight="1">
      <c r="D45" s="57"/>
      <c r="E45" s="67"/>
    </row>
    <row r="46" spans="1:9" ht="13.5" customHeight="1">
      <c r="D46" s="62"/>
      <c r="E46" s="63"/>
    </row>
    <row r="47" spans="1:9" ht="13.5" customHeight="1">
      <c r="B47" s="18"/>
      <c r="D47" s="62"/>
      <c r="E47" s="68"/>
    </row>
    <row r="48" spans="1:9" ht="13.5" customHeight="1">
      <c r="C48" s="18"/>
      <c r="D48" s="62"/>
      <c r="E48" s="69"/>
    </row>
    <row r="49" spans="1:5" ht="13.5" customHeight="1">
      <c r="C49" s="18"/>
      <c r="D49" s="64"/>
      <c r="E49" s="61"/>
    </row>
    <row r="50" spans="1:5" ht="13.5" customHeight="1">
      <c r="D50" s="57"/>
      <c r="E50" s="58"/>
    </row>
    <row r="51" spans="1:5" ht="13.5" customHeight="1">
      <c r="B51" s="18"/>
      <c r="D51" s="57"/>
      <c r="E51" s="59"/>
    </row>
    <row r="52" spans="1:5" ht="13.5" customHeight="1">
      <c r="C52" s="18"/>
      <c r="D52" s="57"/>
      <c r="E52" s="68"/>
    </row>
    <row r="53" spans="1:5" ht="13.5" customHeight="1">
      <c r="C53" s="18"/>
      <c r="D53" s="64"/>
      <c r="E53" s="61"/>
    </row>
    <row r="54" spans="1:5" ht="13.5" customHeight="1">
      <c r="D54" s="62"/>
      <c r="E54" s="58"/>
    </row>
    <row r="55" spans="1:5" ht="13.5" customHeight="1">
      <c r="C55" s="18"/>
      <c r="D55" s="62"/>
      <c r="E55" s="68"/>
    </row>
    <row r="56" spans="1:5" ht="22.5" customHeight="1">
      <c r="D56" s="64"/>
      <c r="E56" s="67"/>
    </row>
    <row r="57" spans="1:5" ht="13.5" customHeight="1">
      <c r="D57" s="57"/>
      <c r="E57" s="58"/>
    </row>
    <row r="58" spans="1:5" ht="13.5" customHeight="1">
      <c r="D58" s="64"/>
      <c r="E58" s="61"/>
    </row>
    <row r="59" spans="1:5" ht="13.5" customHeight="1">
      <c r="D59" s="57"/>
      <c r="E59" s="58"/>
    </row>
    <row r="60" spans="1:5" ht="13.5" customHeight="1">
      <c r="D60" s="57"/>
      <c r="E60" s="58"/>
    </row>
    <row r="61" spans="1:5" ht="13.5" customHeight="1">
      <c r="A61" s="18"/>
      <c r="D61" s="70"/>
      <c r="E61" s="68"/>
    </row>
    <row r="62" spans="1:5" ht="13.5" customHeight="1">
      <c r="B62" s="18"/>
      <c r="C62" s="18"/>
      <c r="D62" s="71"/>
      <c r="E62" s="68"/>
    </row>
    <row r="63" spans="1:5" ht="13.5" customHeight="1">
      <c r="B63" s="18"/>
      <c r="C63" s="18"/>
      <c r="D63" s="71"/>
      <c r="E63" s="59"/>
    </row>
    <row r="64" spans="1:5" ht="13.5" customHeight="1">
      <c r="B64" s="18"/>
      <c r="C64" s="18"/>
      <c r="D64" s="64"/>
      <c r="E64" s="65"/>
    </row>
    <row r="65" spans="2:5">
      <c r="D65" s="57"/>
      <c r="E65" s="58"/>
    </row>
    <row r="66" spans="2:5">
      <c r="B66" s="18"/>
      <c r="D66" s="57"/>
      <c r="E66" s="68"/>
    </row>
    <row r="67" spans="2:5">
      <c r="C67" s="18"/>
      <c r="D67" s="57"/>
      <c r="E67" s="59"/>
    </row>
    <row r="68" spans="2:5">
      <c r="C68" s="18"/>
      <c r="D68" s="64"/>
      <c r="E68" s="61"/>
    </row>
    <row r="69" spans="2:5">
      <c r="D69" s="57"/>
      <c r="E69" s="58"/>
    </row>
    <row r="70" spans="2:5">
      <c r="D70" s="57"/>
      <c r="E70" s="58"/>
    </row>
    <row r="71" spans="2:5">
      <c r="D71" s="19"/>
      <c r="E71" s="20"/>
    </row>
    <row r="72" spans="2:5">
      <c r="D72" s="57"/>
      <c r="E72" s="58"/>
    </row>
    <row r="73" spans="2:5">
      <c r="D73" s="57"/>
      <c r="E73" s="58"/>
    </row>
    <row r="74" spans="2:5">
      <c r="D74" s="57"/>
      <c r="E74" s="58"/>
    </row>
    <row r="75" spans="2:5">
      <c r="D75" s="64"/>
      <c r="E75" s="61"/>
    </row>
    <row r="76" spans="2:5">
      <c r="D76" s="57"/>
      <c r="E76" s="58"/>
    </row>
    <row r="77" spans="2:5">
      <c r="D77" s="64"/>
      <c r="E77" s="61"/>
    </row>
    <row r="78" spans="2:5">
      <c r="D78" s="57"/>
      <c r="E78" s="58"/>
    </row>
    <row r="79" spans="2:5">
      <c r="D79" s="57"/>
      <c r="E79" s="58"/>
    </row>
    <row r="80" spans="2:5">
      <c r="D80" s="57"/>
      <c r="E80" s="58"/>
    </row>
    <row r="81" spans="1:5">
      <c r="D81" s="57"/>
      <c r="E81" s="58"/>
    </row>
    <row r="82" spans="1:5" ht="28.5" customHeight="1">
      <c r="A82" s="72"/>
      <c r="B82" s="72"/>
      <c r="C82" s="72"/>
      <c r="D82" s="73"/>
      <c r="E82" s="21"/>
    </row>
    <row r="83" spans="1:5">
      <c r="C83" s="18"/>
      <c r="D83" s="57"/>
      <c r="E83" s="59"/>
    </row>
    <row r="84" spans="1:5">
      <c r="D84" s="22"/>
      <c r="E84" s="23"/>
    </row>
    <row r="85" spans="1:5">
      <c r="D85" s="57"/>
      <c r="E85" s="58"/>
    </row>
    <row r="86" spans="1:5">
      <c r="D86" s="19"/>
      <c r="E86" s="20"/>
    </row>
    <row r="87" spans="1:5">
      <c r="D87" s="19"/>
      <c r="E87" s="20"/>
    </row>
    <row r="88" spans="1:5">
      <c r="D88" s="57"/>
      <c r="E88" s="58"/>
    </row>
    <row r="89" spans="1:5">
      <c r="D89" s="64"/>
      <c r="E89" s="61"/>
    </row>
    <row r="90" spans="1:5">
      <c r="D90" s="57"/>
      <c r="E90" s="58"/>
    </row>
    <row r="91" spans="1:5">
      <c r="D91" s="57"/>
      <c r="E91" s="58"/>
    </row>
    <row r="92" spans="1:5">
      <c r="D92" s="64"/>
      <c r="E92" s="61"/>
    </row>
    <row r="93" spans="1:5">
      <c r="D93" s="57"/>
      <c r="E93" s="58"/>
    </row>
    <row r="94" spans="1:5">
      <c r="D94" s="19"/>
      <c r="E94" s="20"/>
    </row>
    <row r="95" spans="1:5">
      <c r="D95" s="64"/>
      <c r="E95" s="23"/>
    </row>
    <row r="96" spans="1:5">
      <c r="D96" s="62"/>
      <c r="E96" s="20"/>
    </row>
    <row r="97" spans="2:5">
      <c r="D97" s="64"/>
      <c r="E97" s="61"/>
    </row>
    <row r="98" spans="2:5">
      <c r="D98" s="57"/>
      <c r="E98" s="58"/>
    </row>
    <row r="99" spans="2:5">
      <c r="C99" s="18"/>
      <c r="D99" s="57"/>
      <c r="E99" s="59"/>
    </row>
    <row r="100" spans="2:5">
      <c r="D100" s="62"/>
      <c r="E100" s="61"/>
    </row>
    <row r="101" spans="2:5">
      <c r="D101" s="62"/>
      <c r="E101" s="20"/>
    </row>
    <row r="102" spans="2:5">
      <c r="C102" s="18"/>
      <c r="D102" s="62"/>
      <c r="E102" s="24"/>
    </row>
    <row r="103" spans="2:5">
      <c r="C103" s="18"/>
      <c r="D103" s="64"/>
      <c r="E103" s="65"/>
    </row>
    <row r="104" spans="2:5">
      <c r="D104" s="57"/>
      <c r="E104" s="58"/>
    </row>
    <row r="105" spans="2:5">
      <c r="D105" s="22"/>
      <c r="E105" s="25"/>
    </row>
    <row r="106" spans="2:5" ht="11.25" customHeight="1">
      <c r="D106" s="19"/>
      <c r="E106" s="20"/>
    </row>
    <row r="107" spans="2:5" ht="24" customHeight="1">
      <c r="B107" s="18"/>
      <c r="D107" s="19"/>
      <c r="E107" s="26"/>
    </row>
    <row r="108" spans="2:5" ht="15" customHeight="1">
      <c r="C108" s="18"/>
      <c r="D108" s="19"/>
      <c r="E108" s="26"/>
    </row>
    <row r="109" spans="2:5" ht="11.25" customHeight="1">
      <c r="D109" s="22"/>
      <c r="E109" s="23"/>
    </row>
    <row r="110" spans="2:5">
      <c r="D110" s="19"/>
      <c r="E110" s="20"/>
    </row>
    <row r="111" spans="2:5" ht="13.5" customHeight="1">
      <c r="B111" s="18"/>
      <c r="D111" s="19"/>
      <c r="E111" s="27"/>
    </row>
    <row r="112" spans="2:5" ht="12.75" customHeight="1">
      <c r="C112" s="18"/>
      <c r="D112" s="19"/>
      <c r="E112" s="59"/>
    </row>
    <row r="113" spans="1:5" ht="12.75" customHeight="1">
      <c r="C113" s="18"/>
      <c r="D113" s="64"/>
      <c r="E113" s="65"/>
    </row>
    <row r="114" spans="1:5">
      <c r="D114" s="57"/>
      <c r="E114" s="58"/>
    </row>
    <row r="115" spans="1:5">
      <c r="C115" s="18"/>
      <c r="D115" s="57"/>
      <c r="E115" s="24"/>
    </row>
    <row r="116" spans="1:5">
      <c r="D116" s="22"/>
      <c r="E116" s="23"/>
    </row>
    <row r="117" spans="1:5">
      <c r="D117" s="19"/>
      <c r="E117" s="20"/>
    </row>
    <row r="118" spans="1:5">
      <c r="D118" s="57"/>
      <c r="E118" s="58"/>
    </row>
    <row r="119" spans="1:5" ht="19.5" customHeight="1">
      <c r="A119" s="68"/>
      <c r="B119" s="41"/>
      <c r="C119" s="41"/>
      <c r="D119" s="41"/>
      <c r="E119" s="68"/>
    </row>
    <row r="120" spans="1:5" ht="15" customHeight="1">
      <c r="A120" s="18"/>
      <c r="D120" s="70"/>
      <c r="E120" s="68"/>
    </row>
    <row r="121" spans="1:5">
      <c r="A121" s="18"/>
      <c r="B121" s="18"/>
      <c r="D121" s="70"/>
      <c r="E121" s="59"/>
    </row>
    <row r="122" spans="1:5">
      <c r="C122" s="18"/>
      <c r="D122" s="57"/>
      <c r="E122" s="68"/>
    </row>
    <row r="123" spans="1:5">
      <c r="D123" s="60"/>
      <c r="E123" s="61"/>
    </row>
    <row r="124" spans="1:5">
      <c r="B124" s="18"/>
      <c r="D124" s="57"/>
      <c r="E124" s="59"/>
    </row>
    <row r="125" spans="1:5">
      <c r="C125" s="18"/>
      <c r="D125" s="57"/>
      <c r="E125" s="59"/>
    </row>
    <row r="126" spans="1:5">
      <c r="D126" s="64"/>
      <c r="E126" s="65"/>
    </row>
    <row r="127" spans="1:5" ht="22.5" customHeight="1">
      <c r="C127" s="18"/>
      <c r="D127" s="57"/>
      <c r="E127" s="66"/>
    </row>
    <row r="128" spans="1:5">
      <c r="D128" s="57"/>
      <c r="E128" s="65"/>
    </row>
    <row r="129" spans="1:5">
      <c r="B129" s="18"/>
      <c r="D129" s="62"/>
      <c r="E129" s="68"/>
    </row>
    <row r="130" spans="1:5">
      <c r="C130" s="18"/>
      <c r="D130" s="62"/>
      <c r="E130" s="69"/>
    </row>
    <row r="131" spans="1:5">
      <c r="D131" s="64"/>
      <c r="E131" s="61"/>
    </row>
    <row r="132" spans="1:5" ht="13.5" customHeight="1">
      <c r="A132" s="18"/>
      <c r="D132" s="70"/>
      <c r="E132" s="68"/>
    </row>
    <row r="133" spans="1:5" ht="13.5" customHeight="1">
      <c r="B133" s="18"/>
      <c r="D133" s="57"/>
      <c r="E133" s="68"/>
    </row>
    <row r="134" spans="1:5" ht="13.5" customHeight="1">
      <c r="C134" s="18"/>
      <c r="D134" s="57"/>
      <c r="E134" s="59"/>
    </row>
    <row r="135" spans="1:5">
      <c r="C135" s="18"/>
      <c r="D135" s="64"/>
      <c r="E135" s="61"/>
    </row>
    <row r="136" spans="1:5">
      <c r="C136" s="18"/>
      <c r="D136" s="57"/>
      <c r="E136" s="59"/>
    </row>
    <row r="137" spans="1:5">
      <c r="D137" s="22"/>
      <c r="E137" s="23"/>
    </row>
    <row r="138" spans="1:5">
      <c r="C138" s="18"/>
      <c r="D138" s="62"/>
      <c r="E138" s="24"/>
    </row>
    <row r="139" spans="1:5">
      <c r="C139" s="18"/>
      <c r="D139" s="64"/>
      <c r="E139" s="65"/>
    </row>
    <row r="140" spans="1:5">
      <c r="D140" s="22"/>
      <c r="E140" s="28"/>
    </row>
    <row r="141" spans="1:5">
      <c r="B141" s="18"/>
      <c r="D141" s="19"/>
      <c r="E141" s="27"/>
    </row>
    <row r="142" spans="1:5">
      <c r="C142" s="18"/>
      <c r="D142" s="19"/>
      <c r="E142" s="59"/>
    </row>
    <row r="143" spans="1:5">
      <c r="C143" s="18"/>
      <c r="D143" s="64"/>
      <c r="E143" s="65"/>
    </row>
    <row r="144" spans="1:5">
      <c r="C144" s="18"/>
      <c r="D144" s="64"/>
      <c r="E144" s="65"/>
    </row>
    <row r="145" spans="1:5">
      <c r="D145" s="57"/>
      <c r="E145" s="58"/>
    </row>
    <row r="146" spans="1:5" ht="18" customHeight="1">
      <c r="A146" s="262"/>
      <c r="B146" s="263"/>
      <c r="C146" s="263"/>
      <c r="D146" s="263"/>
      <c r="E146" s="263"/>
    </row>
    <row r="147" spans="1:5" ht="28.5" customHeight="1">
      <c r="A147" s="72"/>
      <c r="B147" s="72"/>
      <c r="C147" s="72"/>
      <c r="D147" s="73"/>
      <c r="E147" s="21"/>
    </row>
    <row r="149" spans="1:5">
      <c r="A149" s="18"/>
      <c r="B149" s="18"/>
      <c r="C149" s="18"/>
      <c r="D149" s="30"/>
      <c r="E149" s="9"/>
    </row>
    <row r="150" spans="1:5">
      <c r="A150" s="18"/>
      <c r="B150" s="18"/>
      <c r="C150" s="18"/>
      <c r="D150" s="30"/>
      <c r="E150" s="9"/>
    </row>
    <row r="151" spans="1:5" ht="17.25" customHeight="1">
      <c r="A151" s="18"/>
      <c r="B151" s="18"/>
      <c r="C151" s="18"/>
      <c r="D151" s="30"/>
      <c r="E151" s="9"/>
    </row>
    <row r="152" spans="1:5" ht="13.5" customHeight="1">
      <c r="A152" s="18"/>
      <c r="B152" s="18"/>
      <c r="C152" s="18"/>
      <c r="D152" s="30"/>
      <c r="E152" s="9"/>
    </row>
    <row r="153" spans="1:5">
      <c r="A153" s="18"/>
      <c r="B153" s="18"/>
      <c r="C153" s="18"/>
      <c r="D153" s="30"/>
      <c r="E153" s="9"/>
    </row>
    <row r="154" spans="1:5">
      <c r="A154" s="18"/>
      <c r="B154" s="18"/>
      <c r="C154" s="18"/>
    </row>
    <row r="155" spans="1:5">
      <c r="A155" s="18"/>
      <c r="B155" s="18"/>
      <c r="C155" s="18"/>
      <c r="D155" s="30"/>
      <c r="E155" s="9"/>
    </row>
    <row r="156" spans="1:5">
      <c r="A156" s="18"/>
      <c r="B156" s="18"/>
      <c r="C156" s="18"/>
      <c r="D156" s="30"/>
      <c r="E156" s="31"/>
    </row>
    <row r="157" spans="1:5">
      <c r="A157" s="18"/>
      <c r="B157" s="18"/>
      <c r="C157" s="18"/>
      <c r="D157" s="30"/>
      <c r="E157" s="9"/>
    </row>
    <row r="158" spans="1:5" ht="22.5" customHeight="1">
      <c r="A158" s="18"/>
      <c r="B158" s="18"/>
      <c r="C158" s="18"/>
      <c r="D158" s="30"/>
      <c r="E158" s="66"/>
    </row>
    <row r="159" spans="1:5" ht="22.5" customHeight="1">
      <c r="D159" s="64"/>
      <c r="E159" s="67"/>
    </row>
  </sheetData>
  <mergeCells count="8">
    <mergeCell ref="A146:E146"/>
    <mergeCell ref="A1:H1"/>
    <mergeCell ref="B25:H25"/>
    <mergeCell ref="B3:H3"/>
    <mergeCell ref="B12:H12"/>
    <mergeCell ref="B14:H14"/>
    <mergeCell ref="B23:H23"/>
    <mergeCell ref="B34:H34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3" manualBreakCount="3">
    <brk id="12" max="8" man="1"/>
    <brk id="80" max="9" man="1"/>
    <brk id="144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57"/>
  <sheetViews>
    <sheetView topLeftCell="A129" zoomScaleNormal="100" workbookViewId="0">
      <selection activeCell="J154" sqref="J154"/>
    </sheetView>
  </sheetViews>
  <sheetFormatPr defaultColWidth="11.42578125" defaultRowHeight="12.75"/>
  <cols>
    <col min="1" max="1" width="12.140625" style="34" customWidth="1"/>
    <col min="2" max="2" width="38.7109375" style="35" customWidth="1"/>
    <col min="3" max="3" width="14.28515625" style="2" customWidth="1"/>
    <col min="4" max="4" width="13.7109375" style="2" bestFit="1" customWidth="1"/>
    <col min="5" max="5" width="12.42578125" style="2" bestFit="1" customWidth="1"/>
    <col min="6" max="6" width="14.140625" style="2" bestFit="1" customWidth="1"/>
    <col min="7" max="7" width="14.5703125" style="2" customWidth="1"/>
    <col min="8" max="8" width="7.5703125" style="2" bestFit="1" customWidth="1"/>
    <col min="9" max="9" width="14.28515625" style="2" customWidth="1"/>
    <col min="10" max="10" width="10" style="2" bestFit="1" customWidth="1"/>
    <col min="11" max="11" width="13.140625" style="8" bestFit="1" customWidth="1"/>
    <col min="12" max="16384" width="11.42578125" style="8"/>
  </cols>
  <sheetData>
    <row r="1" spans="1:11" ht="24" customHeight="1">
      <c r="A1" s="278" t="s">
        <v>17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1" s="40" customFormat="1" ht="15.75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1" s="9" customFormat="1" ht="78.75">
      <c r="A3" s="176" t="s">
        <v>18</v>
      </c>
      <c r="B3" s="119" t="s">
        <v>19</v>
      </c>
      <c r="C3" s="79" t="s">
        <v>153</v>
      </c>
      <c r="D3" s="80" t="s">
        <v>10</v>
      </c>
      <c r="E3" s="80" t="s">
        <v>11</v>
      </c>
      <c r="F3" s="80" t="s">
        <v>12</v>
      </c>
      <c r="G3" s="80" t="s">
        <v>13</v>
      </c>
      <c r="H3" s="80" t="s">
        <v>20</v>
      </c>
      <c r="I3" s="80" t="s">
        <v>132</v>
      </c>
      <c r="J3" s="80" t="s">
        <v>15</v>
      </c>
      <c r="K3" s="80" t="s">
        <v>212</v>
      </c>
    </row>
    <row r="4" spans="1:11" s="9" customFormat="1" ht="17.25" customHeight="1">
      <c r="A4" s="271" t="s">
        <v>154</v>
      </c>
      <c r="B4" s="271"/>
      <c r="C4" s="272"/>
      <c r="D4" s="273"/>
      <c r="E4" s="273"/>
      <c r="F4" s="273"/>
      <c r="G4" s="273"/>
      <c r="H4" s="273"/>
      <c r="I4" s="273"/>
      <c r="J4" s="273"/>
      <c r="K4" s="274"/>
    </row>
    <row r="5" spans="1:11" s="9" customFormat="1" ht="12.75" customHeight="1">
      <c r="A5" s="271"/>
      <c r="B5" s="271"/>
      <c r="C5" s="275"/>
      <c r="D5" s="276"/>
      <c r="E5" s="276"/>
      <c r="F5" s="276"/>
      <c r="G5" s="276"/>
      <c r="H5" s="276"/>
      <c r="I5" s="276"/>
      <c r="J5" s="276"/>
      <c r="K5" s="277"/>
    </row>
    <row r="6" spans="1:11" ht="34.5" customHeight="1">
      <c r="A6" s="190" t="s">
        <v>155</v>
      </c>
      <c r="B6" s="189" t="s">
        <v>209</v>
      </c>
      <c r="C6" s="120"/>
      <c r="D6" s="120"/>
      <c r="E6" s="120"/>
      <c r="F6" s="120"/>
      <c r="G6" s="120"/>
      <c r="H6" s="120"/>
      <c r="I6" s="120"/>
      <c r="J6" s="120"/>
      <c r="K6" s="118"/>
    </row>
    <row r="7" spans="1:11" ht="30" customHeight="1">
      <c r="A7" s="158" t="s">
        <v>156</v>
      </c>
      <c r="B7" s="159" t="s">
        <v>157</v>
      </c>
      <c r="C7" s="160">
        <f>D7+E7+F7+G7+H7+I7+J7+K7</f>
        <v>4031920</v>
      </c>
      <c r="D7" s="160">
        <f>D8</f>
        <v>746800</v>
      </c>
      <c r="E7" s="160">
        <f>E8</f>
        <v>300</v>
      </c>
      <c r="F7" s="160">
        <f>F8+F52</f>
        <v>694020</v>
      </c>
      <c r="G7" s="160">
        <f>G8</f>
        <v>2570000</v>
      </c>
      <c r="H7" s="161"/>
      <c r="I7" s="162">
        <v>800</v>
      </c>
      <c r="J7" s="161"/>
      <c r="K7" s="179">
        <f>K17</f>
        <v>20000</v>
      </c>
    </row>
    <row r="8" spans="1:11" ht="27.75" customHeight="1">
      <c r="A8" s="191">
        <v>3</v>
      </c>
      <c r="B8" s="146" t="s">
        <v>158</v>
      </c>
      <c r="C8" s="147">
        <f>C9+C17+C45+C50</f>
        <v>3927920</v>
      </c>
      <c r="D8" s="147">
        <f>D17+D45+D50</f>
        <v>746800</v>
      </c>
      <c r="E8" s="147">
        <f>E17</f>
        <v>300</v>
      </c>
      <c r="F8" s="147">
        <f>F17</f>
        <v>610020</v>
      </c>
      <c r="G8" s="147">
        <f>G9+G17</f>
        <v>2570000</v>
      </c>
      <c r="H8" s="148"/>
      <c r="I8" s="192">
        <v>800</v>
      </c>
      <c r="J8" s="148"/>
      <c r="K8" s="148"/>
    </row>
    <row r="9" spans="1:11">
      <c r="A9" s="167">
        <v>31</v>
      </c>
      <c r="B9" s="164" t="s">
        <v>21</v>
      </c>
      <c r="C9" s="165">
        <f>D9+E9+F9+G9+H9+I9+J9</f>
        <v>2560250</v>
      </c>
      <c r="D9" s="166"/>
      <c r="E9" s="166"/>
      <c r="F9" s="166"/>
      <c r="G9" s="165">
        <f>G10+G13+G15</f>
        <v>2560250</v>
      </c>
      <c r="H9" s="166"/>
      <c r="I9" s="168"/>
      <c r="J9" s="166"/>
      <c r="K9" s="166"/>
    </row>
    <row r="10" spans="1:11">
      <c r="A10" s="121">
        <v>3111</v>
      </c>
      <c r="B10" s="117" t="s">
        <v>159</v>
      </c>
      <c r="C10" s="122">
        <f t="shared" ref="C10:C16" si="0">D10+E10+F10+G10+H10+I10+J10</f>
        <v>2160000</v>
      </c>
      <c r="D10" s="118"/>
      <c r="E10" s="118"/>
      <c r="F10" s="118"/>
      <c r="G10" s="122">
        <v>2160000</v>
      </c>
      <c r="H10" s="118"/>
      <c r="I10" s="153"/>
      <c r="J10" s="118"/>
      <c r="K10" s="118"/>
    </row>
    <row r="11" spans="1:11" s="40" customFormat="1" ht="16.149999999999999" customHeight="1">
      <c r="A11" s="121">
        <v>3113</v>
      </c>
      <c r="B11" s="117" t="s">
        <v>160</v>
      </c>
      <c r="C11" s="122">
        <f t="shared" si="0"/>
        <v>0</v>
      </c>
      <c r="D11" s="118"/>
      <c r="E11" s="118"/>
      <c r="F11" s="118"/>
      <c r="G11" s="118"/>
      <c r="H11" s="118"/>
      <c r="I11" s="153"/>
      <c r="J11" s="118"/>
      <c r="K11" s="118"/>
    </row>
    <row r="12" spans="1:11" s="113" customFormat="1">
      <c r="A12" s="123">
        <v>3114</v>
      </c>
      <c r="B12" s="124" t="s">
        <v>161</v>
      </c>
      <c r="C12" s="122">
        <f t="shared" si="0"/>
        <v>0</v>
      </c>
      <c r="D12" s="125"/>
      <c r="E12" s="125"/>
      <c r="F12" s="125"/>
      <c r="G12" s="125"/>
      <c r="H12" s="125"/>
      <c r="I12" s="154"/>
      <c r="J12" s="125"/>
      <c r="K12" s="118"/>
    </row>
    <row r="13" spans="1:11" s="111" customFormat="1">
      <c r="A13" s="121">
        <v>3121</v>
      </c>
      <c r="B13" s="117" t="s">
        <v>23</v>
      </c>
      <c r="C13" s="122">
        <f t="shared" si="0"/>
        <v>40730</v>
      </c>
      <c r="D13" s="118"/>
      <c r="E13" s="118"/>
      <c r="F13" s="118"/>
      <c r="G13" s="122">
        <v>40730</v>
      </c>
      <c r="H13" s="118"/>
      <c r="I13" s="153"/>
      <c r="J13" s="118"/>
      <c r="K13" s="118"/>
    </row>
    <row r="14" spans="1:11">
      <c r="A14" s="121">
        <v>3131</v>
      </c>
      <c r="B14" s="117" t="s">
        <v>162</v>
      </c>
      <c r="C14" s="122">
        <f t="shared" si="0"/>
        <v>0</v>
      </c>
      <c r="D14" s="118"/>
      <c r="E14" s="118"/>
      <c r="F14" s="118"/>
      <c r="G14" s="118"/>
      <c r="H14" s="118"/>
      <c r="I14" s="153"/>
      <c r="J14" s="118"/>
      <c r="K14" s="118"/>
    </row>
    <row r="15" spans="1:11">
      <c r="A15" s="116">
        <v>3132</v>
      </c>
      <c r="B15" s="117" t="s">
        <v>163</v>
      </c>
      <c r="C15" s="122">
        <f t="shared" si="0"/>
        <v>359520</v>
      </c>
      <c r="D15" s="118"/>
      <c r="E15" s="118"/>
      <c r="F15" s="118"/>
      <c r="G15" s="122">
        <v>359520</v>
      </c>
      <c r="H15" s="118"/>
      <c r="I15" s="153"/>
      <c r="J15" s="118"/>
      <c r="K15" s="118"/>
    </row>
    <row r="16" spans="1:11" ht="25.5">
      <c r="A16" s="116">
        <v>3133</v>
      </c>
      <c r="B16" s="117" t="s">
        <v>164</v>
      </c>
      <c r="C16" s="122">
        <f t="shared" si="0"/>
        <v>0</v>
      </c>
      <c r="D16" s="118"/>
      <c r="E16" s="118"/>
      <c r="F16" s="118"/>
      <c r="G16" s="118"/>
      <c r="H16" s="118"/>
      <c r="I16" s="153"/>
      <c r="J16" s="118"/>
      <c r="K16" s="118"/>
    </row>
    <row r="17" spans="1:11" s="9" customFormat="1">
      <c r="A17" s="163">
        <v>32</v>
      </c>
      <c r="B17" s="169" t="s">
        <v>25</v>
      </c>
      <c r="C17" s="170">
        <f>D17+E17+F17+G17+H17+I17+J17</f>
        <v>1358370</v>
      </c>
      <c r="D17" s="170">
        <f>SUM(D18:D44)</f>
        <v>737500</v>
      </c>
      <c r="E17" s="170">
        <f>E37</f>
        <v>300</v>
      </c>
      <c r="F17" s="170">
        <f>SUM(F18:F44)</f>
        <v>610020</v>
      </c>
      <c r="G17" s="170">
        <f>G43</f>
        <v>9750</v>
      </c>
      <c r="H17" s="171"/>
      <c r="I17" s="172">
        <v>800</v>
      </c>
      <c r="J17" s="171"/>
      <c r="K17" s="178">
        <f>K30</f>
        <v>20000</v>
      </c>
    </row>
    <row r="18" spans="1:11" s="9" customFormat="1">
      <c r="A18" s="121">
        <v>3211</v>
      </c>
      <c r="B18" s="117" t="s">
        <v>165</v>
      </c>
      <c r="C18" s="122">
        <f>D18+E18+F18+G18+H18+I18+J18</f>
        <v>50000</v>
      </c>
      <c r="D18" s="122">
        <v>50000</v>
      </c>
      <c r="E18" s="120"/>
      <c r="F18" s="120"/>
      <c r="G18" s="120"/>
      <c r="H18" s="120"/>
      <c r="I18" s="120"/>
      <c r="J18" s="120"/>
      <c r="K18" s="120"/>
    </row>
    <row r="19" spans="1:11" s="9" customFormat="1" ht="25.5">
      <c r="A19" s="123">
        <v>3212</v>
      </c>
      <c r="B19" s="124" t="s">
        <v>166</v>
      </c>
      <c r="C19" s="122">
        <f t="shared" ref="C19:C51" si="1">D19+E19+F19+G19+H19+I19+J19</f>
        <v>46000</v>
      </c>
      <c r="D19" s="126">
        <v>46000</v>
      </c>
      <c r="E19" s="125"/>
      <c r="F19" s="125"/>
      <c r="G19" s="125"/>
      <c r="H19" s="125"/>
      <c r="I19" s="125"/>
      <c r="J19" s="125"/>
      <c r="K19" s="120"/>
    </row>
    <row r="20" spans="1:11" s="111" customFormat="1">
      <c r="A20" s="121">
        <v>3213</v>
      </c>
      <c r="B20" s="117" t="s">
        <v>167</v>
      </c>
      <c r="C20" s="122">
        <f t="shared" si="1"/>
        <v>11000</v>
      </c>
      <c r="D20" s="122">
        <v>11000</v>
      </c>
      <c r="E20" s="118"/>
      <c r="F20" s="118"/>
      <c r="G20" s="118"/>
      <c r="H20" s="118"/>
      <c r="I20" s="118"/>
      <c r="J20" s="118"/>
      <c r="K20" s="118"/>
    </row>
    <row r="21" spans="1:11" s="111" customFormat="1">
      <c r="A21" s="121">
        <v>3214</v>
      </c>
      <c r="B21" s="117" t="s">
        <v>168</v>
      </c>
      <c r="C21" s="122">
        <f t="shared" si="1"/>
        <v>1000</v>
      </c>
      <c r="D21" s="122">
        <v>1000</v>
      </c>
      <c r="E21" s="118"/>
      <c r="F21" s="118"/>
      <c r="G21" s="118"/>
      <c r="H21" s="118"/>
      <c r="I21" s="118"/>
      <c r="J21" s="118"/>
      <c r="K21" s="118"/>
    </row>
    <row r="22" spans="1:11">
      <c r="A22" s="116">
        <v>3221</v>
      </c>
      <c r="B22" s="117" t="s">
        <v>169</v>
      </c>
      <c r="C22" s="122">
        <f t="shared" si="1"/>
        <v>124000</v>
      </c>
      <c r="D22" s="122">
        <v>118000</v>
      </c>
      <c r="E22" s="118"/>
      <c r="F22" s="122">
        <v>6000</v>
      </c>
      <c r="G22" s="118"/>
      <c r="H22" s="118"/>
      <c r="I22" s="118"/>
      <c r="J22" s="118"/>
      <c r="K22" s="118"/>
    </row>
    <row r="23" spans="1:11">
      <c r="A23" s="116">
        <v>3222</v>
      </c>
      <c r="B23" s="117" t="s">
        <v>170</v>
      </c>
      <c r="C23" s="122">
        <f t="shared" si="1"/>
        <v>560000</v>
      </c>
      <c r="D23" s="118"/>
      <c r="E23" s="118"/>
      <c r="F23" s="122">
        <v>560000</v>
      </c>
      <c r="G23" s="118"/>
      <c r="H23" s="118"/>
      <c r="I23" s="118"/>
      <c r="J23" s="118"/>
      <c r="K23" s="118"/>
    </row>
    <row r="24" spans="1:11">
      <c r="A24" s="116">
        <v>3223</v>
      </c>
      <c r="B24" s="117" t="s">
        <v>171</v>
      </c>
      <c r="C24" s="122">
        <f t="shared" si="1"/>
        <v>140000</v>
      </c>
      <c r="D24" s="122">
        <v>140000</v>
      </c>
      <c r="E24" s="118"/>
      <c r="F24" s="118"/>
      <c r="G24" s="118"/>
      <c r="H24" s="118"/>
      <c r="I24" s="118"/>
      <c r="J24" s="118"/>
      <c r="K24" s="118"/>
    </row>
    <row r="25" spans="1:11" ht="25.5">
      <c r="A25" s="116">
        <v>3224</v>
      </c>
      <c r="B25" s="117" t="s">
        <v>172</v>
      </c>
      <c r="C25" s="122">
        <f t="shared" si="1"/>
        <v>8000</v>
      </c>
      <c r="D25" s="122">
        <v>8000</v>
      </c>
      <c r="E25" s="118"/>
      <c r="F25" s="118"/>
      <c r="G25" s="118"/>
      <c r="H25" s="118"/>
      <c r="I25" s="118"/>
      <c r="J25" s="118"/>
      <c r="K25" s="118"/>
    </row>
    <row r="26" spans="1:11">
      <c r="A26" s="116">
        <v>3225</v>
      </c>
      <c r="B26" s="117" t="s">
        <v>173</v>
      </c>
      <c r="C26" s="122">
        <f t="shared" si="1"/>
        <v>21720</v>
      </c>
      <c r="D26" s="122">
        <v>11720</v>
      </c>
      <c r="E26" s="118"/>
      <c r="F26" s="122">
        <v>10000</v>
      </c>
      <c r="G26" s="118"/>
      <c r="H26" s="118"/>
      <c r="I26" s="118"/>
      <c r="J26" s="118"/>
      <c r="K26" s="118"/>
    </row>
    <row r="27" spans="1:11">
      <c r="A27" s="116">
        <v>3226</v>
      </c>
      <c r="B27" s="117" t="s">
        <v>174</v>
      </c>
      <c r="C27" s="122">
        <f t="shared" si="1"/>
        <v>0</v>
      </c>
      <c r="D27" s="118"/>
      <c r="E27" s="118"/>
      <c r="F27" s="118"/>
      <c r="G27" s="118"/>
      <c r="H27" s="118"/>
      <c r="I27" s="118"/>
      <c r="J27" s="118"/>
      <c r="K27" s="118"/>
    </row>
    <row r="28" spans="1:11">
      <c r="A28" s="116">
        <v>3227</v>
      </c>
      <c r="B28" s="117" t="s">
        <v>175</v>
      </c>
      <c r="C28" s="122">
        <f t="shared" si="1"/>
        <v>4000</v>
      </c>
      <c r="D28" s="122">
        <v>4000</v>
      </c>
      <c r="E28" s="118"/>
      <c r="F28" s="118"/>
      <c r="G28" s="118"/>
      <c r="H28" s="118"/>
      <c r="I28" s="118"/>
      <c r="J28" s="118"/>
      <c r="K28" s="118"/>
    </row>
    <row r="29" spans="1:11">
      <c r="A29" s="116">
        <v>3231</v>
      </c>
      <c r="B29" s="117" t="s">
        <v>176</v>
      </c>
      <c r="C29" s="122">
        <f t="shared" si="1"/>
        <v>65000</v>
      </c>
      <c r="D29" s="122">
        <v>65000</v>
      </c>
      <c r="E29" s="118"/>
      <c r="F29" s="118"/>
      <c r="G29" s="118"/>
      <c r="H29" s="118"/>
      <c r="I29" s="118"/>
      <c r="J29" s="118"/>
      <c r="K29" s="118"/>
    </row>
    <row r="30" spans="1:11">
      <c r="A30" s="116">
        <v>3232</v>
      </c>
      <c r="B30" s="117" t="s">
        <v>177</v>
      </c>
      <c r="C30" s="122">
        <f>D30+E30+F30+G30+H30+I30+J30+K30</f>
        <v>115254.06</v>
      </c>
      <c r="D30" s="122">
        <v>80954.06</v>
      </c>
      <c r="E30" s="118"/>
      <c r="F30" s="122">
        <v>13500</v>
      </c>
      <c r="G30" s="118"/>
      <c r="H30" s="118"/>
      <c r="I30" s="153">
        <v>800</v>
      </c>
      <c r="J30" s="118"/>
      <c r="K30" s="153">
        <v>20000</v>
      </c>
    </row>
    <row r="31" spans="1:11">
      <c r="A31" s="116">
        <v>3233</v>
      </c>
      <c r="B31" s="117" t="s">
        <v>178</v>
      </c>
      <c r="C31" s="122">
        <f t="shared" si="1"/>
        <v>1480</v>
      </c>
      <c r="D31" s="122">
        <v>1480</v>
      </c>
      <c r="E31" s="118"/>
      <c r="F31" s="118"/>
      <c r="G31" s="118"/>
      <c r="H31" s="118"/>
      <c r="I31" s="118"/>
      <c r="J31" s="118"/>
      <c r="K31" s="118"/>
    </row>
    <row r="32" spans="1:11">
      <c r="A32" s="116">
        <v>3234</v>
      </c>
      <c r="B32" s="117" t="s">
        <v>179</v>
      </c>
      <c r="C32" s="122">
        <f t="shared" si="1"/>
        <v>102000</v>
      </c>
      <c r="D32" s="122">
        <v>102000</v>
      </c>
      <c r="E32" s="118"/>
      <c r="F32" s="118"/>
      <c r="G32" s="118"/>
      <c r="H32" s="118"/>
      <c r="I32" s="118"/>
      <c r="J32" s="118"/>
      <c r="K32" s="118"/>
    </row>
    <row r="33" spans="1:11">
      <c r="A33" s="116">
        <v>3235</v>
      </c>
      <c r="B33" s="117" t="s">
        <v>180</v>
      </c>
      <c r="C33" s="122">
        <f t="shared" si="1"/>
        <v>0</v>
      </c>
      <c r="D33" s="118"/>
      <c r="E33" s="118"/>
      <c r="F33" s="118"/>
      <c r="G33" s="118"/>
      <c r="H33" s="118"/>
      <c r="I33" s="118"/>
      <c r="J33" s="118"/>
      <c r="K33" s="118"/>
    </row>
    <row r="34" spans="1:11">
      <c r="A34" s="116">
        <v>3236</v>
      </c>
      <c r="B34" s="117" t="s">
        <v>181</v>
      </c>
      <c r="C34" s="122">
        <f t="shared" si="1"/>
        <v>10000</v>
      </c>
      <c r="D34" s="122">
        <v>10000</v>
      </c>
      <c r="E34" s="118"/>
      <c r="F34" s="118"/>
      <c r="G34" s="118"/>
      <c r="H34" s="118"/>
      <c r="I34" s="118"/>
      <c r="J34" s="118"/>
      <c r="K34" s="118"/>
    </row>
    <row r="35" spans="1:11">
      <c r="A35" s="116">
        <v>3237</v>
      </c>
      <c r="B35" s="117" t="s">
        <v>182</v>
      </c>
      <c r="C35" s="122">
        <f t="shared" si="1"/>
        <v>6000</v>
      </c>
      <c r="D35" s="122">
        <v>6000</v>
      </c>
      <c r="E35" s="118"/>
      <c r="F35" s="118"/>
      <c r="G35" s="118"/>
      <c r="H35" s="118"/>
      <c r="I35" s="118"/>
      <c r="J35" s="118"/>
      <c r="K35" s="118"/>
    </row>
    <row r="36" spans="1:11">
      <c r="A36" s="116">
        <v>3238</v>
      </c>
      <c r="B36" s="117" t="s">
        <v>183</v>
      </c>
      <c r="C36" s="122">
        <f t="shared" si="1"/>
        <v>44000</v>
      </c>
      <c r="D36" s="122">
        <v>44000</v>
      </c>
      <c r="E36" s="118"/>
      <c r="F36" s="118"/>
      <c r="G36" s="118"/>
      <c r="H36" s="118"/>
      <c r="I36" s="118"/>
      <c r="J36" s="118"/>
      <c r="K36" s="118"/>
    </row>
    <row r="37" spans="1:11">
      <c r="A37" s="116">
        <v>3239</v>
      </c>
      <c r="B37" s="117" t="s">
        <v>184</v>
      </c>
      <c r="C37" s="122">
        <f t="shared" si="1"/>
        <v>35220</v>
      </c>
      <c r="D37" s="122">
        <v>19400</v>
      </c>
      <c r="E37" s="122">
        <v>300</v>
      </c>
      <c r="F37" s="122">
        <v>15520</v>
      </c>
      <c r="G37" s="118"/>
      <c r="H37" s="118"/>
      <c r="I37" s="118"/>
      <c r="J37" s="118"/>
      <c r="K37" s="118"/>
    </row>
    <row r="38" spans="1:11" ht="25.5">
      <c r="A38" s="116">
        <v>3241</v>
      </c>
      <c r="B38" s="117" t="s">
        <v>51</v>
      </c>
      <c r="C38" s="122">
        <f t="shared" si="1"/>
        <v>5000</v>
      </c>
      <c r="D38" s="118"/>
      <c r="E38" s="118"/>
      <c r="F38" s="122">
        <v>5000</v>
      </c>
      <c r="G38" s="118"/>
      <c r="H38" s="118"/>
      <c r="I38" s="118"/>
      <c r="J38" s="118"/>
      <c r="K38" s="118"/>
    </row>
    <row r="39" spans="1:11" ht="25.5">
      <c r="A39" s="116">
        <v>3291</v>
      </c>
      <c r="B39" s="117" t="s">
        <v>185</v>
      </c>
      <c r="C39" s="122">
        <f t="shared" si="1"/>
        <v>0</v>
      </c>
      <c r="D39" s="118"/>
      <c r="E39" s="118"/>
      <c r="F39" s="118"/>
      <c r="G39" s="118"/>
      <c r="H39" s="118"/>
      <c r="I39" s="118"/>
      <c r="J39" s="118"/>
      <c r="K39" s="118"/>
    </row>
    <row r="40" spans="1:11">
      <c r="A40" s="116">
        <v>3292</v>
      </c>
      <c r="B40" s="117" t="s">
        <v>186</v>
      </c>
      <c r="C40" s="122">
        <f t="shared" si="1"/>
        <v>1945.94</v>
      </c>
      <c r="D40" s="122">
        <v>1945.94</v>
      </c>
      <c r="E40" s="118"/>
      <c r="F40" s="118"/>
      <c r="G40" s="118"/>
      <c r="H40" s="118"/>
      <c r="I40" s="118"/>
      <c r="J40" s="118"/>
      <c r="K40" s="118"/>
    </row>
    <row r="41" spans="1:11">
      <c r="A41" s="116">
        <v>3293</v>
      </c>
      <c r="B41" s="117" t="s">
        <v>187</v>
      </c>
      <c r="C41" s="122">
        <f t="shared" si="1"/>
        <v>3000</v>
      </c>
      <c r="D41" s="122">
        <v>3000</v>
      </c>
      <c r="E41" s="118"/>
      <c r="F41" s="118"/>
      <c r="G41" s="118"/>
      <c r="H41" s="118"/>
      <c r="I41" s="118"/>
      <c r="J41" s="118"/>
      <c r="K41" s="118"/>
    </row>
    <row r="42" spans="1:11">
      <c r="A42" s="116">
        <v>3294</v>
      </c>
      <c r="B42" s="117" t="s">
        <v>188</v>
      </c>
      <c r="C42" s="122">
        <f t="shared" si="1"/>
        <v>2000</v>
      </c>
      <c r="D42" s="122">
        <v>2000</v>
      </c>
      <c r="E42" s="118"/>
      <c r="F42" s="118"/>
      <c r="G42" s="118"/>
      <c r="H42" s="118"/>
      <c r="I42" s="118"/>
      <c r="J42" s="118"/>
      <c r="K42" s="118"/>
    </row>
    <row r="43" spans="1:11">
      <c r="A43" s="131">
        <v>3295</v>
      </c>
      <c r="B43" s="132" t="s">
        <v>189</v>
      </c>
      <c r="C43" s="122">
        <f t="shared" si="1"/>
        <v>9750</v>
      </c>
      <c r="D43" s="134"/>
      <c r="E43" s="134"/>
      <c r="F43" s="134"/>
      <c r="G43" s="133">
        <v>9750</v>
      </c>
      <c r="H43" s="134"/>
      <c r="I43" s="134"/>
      <c r="J43" s="134"/>
      <c r="K43" s="118"/>
    </row>
    <row r="44" spans="1:11">
      <c r="A44" s="116">
        <v>3299</v>
      </c>
      <c r="B44" s="117" t="s">
        <v>190</v>
      </c>
      <c r="C44" s="122">
        <f t="shared" si="1"/>
        <v>12000</v>
      </c>
      <c r="D44" s="122">
        <v>12000</v>
      </c>
      <c r="E44" s="118"/>
      <c r="F44" s="118"/>
      <c r="G44" s="118"/>
      <c r="H44" s="118"/>
      <c r="I44" s="118"/>
      <c r="J44" s="118"/>
      <c r="K44" s="118"/>
    </row>
    <row r="45" spans="1:11">
      <c r="A45" s="163">
        <v>34</v>
      </c>
      <c r="B45" s="169" t="s">
        <v>54</v>
      </c>
      <c r="C45" s="170">
        <f>D45+E45+F45+G45+H45+I45+J45</f>
        <v>7300</v>
      </c>
      <c r="D45" s="170">
        <f>D46+D47+D48+D49</f>
        <v>7300</v>
      </c>
      <c r="E45" s="171"/>
      <c r="F45" s="171"/>
      <c r="G45" s="171"/>
      <c r="H45" s="171"/>
      <c r="I45" s="171"/>
      <c r="J45" s="171"/>
      <c r="K45" s="166"/>
    </row>
    <row r="46" spans="1:11">
      <c r="A46" s="116">
        <v>3431</v>
      </c>
      <c r="B46" s="117" t="s">
        <v>191</v>
      </c>
      <c r="C46" s="122">
        <f t="shared" si="1"/>
        <v>6000</v>
      </c>
      <c r="D46" s="122">
        <v>6000</v>
      </c>
      <c r="E46" s="118"/>
      <c r="F46" s="118"/>
      <c r="G46" s="118"/>
      <c r="H46" s="118"/>
      <c r="I46" s="118"/>
      <c r="J46" s="118"/>
      <c r="K46" s="118"/>
    </row>
    <row r="47" spans="1:11" ht="25.5">
      <c r="A47" s="116">
        <v>3432</v>
      </c>
      <c r="B47" s="117" t="s">
        <v>192</v>
      </c>
      <c r="C47" s="122">
        <f t="shared" si="1"/>
        <v>0</v>
      </c>
      <c r="D47" s="118"/>
      <c r="E47" s="118"/>
      <c r="F47" s="118"/>
      <c r="G47" s="118"/>
      <c r="H47" s="118"/>
      <c r="I47" s="118"/>
      <c r="J47" s="118"/>
      <c r="K47" s="118"/>
    </row>
    <row r="48" spans="1:11">
      <c r="A48" s="116">
        <v>3433</v>
      </c>
      <c r="B48" s="117" t="s">
        <v>193</v>
      </c>
      <c r="C48" s="122">
        <f t="shared" si="1"/>
        <v>500</v>
      </c>
      <c r="D48" s="152">
        <v>500</v>
      </c>
      <c r="E48" s="118"/>
      <c r="F48" s="118"/>
      <c r="G48" s="118"/>
      <c r="H48" s="118"/>
      <c r="I48" s="118"/>
      <c r="J48" s="118"/>
      <c r="K48" s="118"/>
    </row>
    <row r="49" spans="1:11">
      <c r="A49" s="116">
        <v>3434</v>
      </c>
      <c r="B49" s="117" t="s">
        <v>194</v>
      </c>
      <c r="C49" s="122">
        <f t="shared" si="1"/>
        <v>800</v>
      </c>
      <c r="D49" s="152">
        <v>800</v>
      </c>
      <c r="E49" s="118"/>
      <c r="F49" s="118"/>
      <c r="G49" s="118"/>
      <c r="H49" s="118"/>
      <c r="I49" s="118"/>
      <c r="J49" s="118"/>
      <c r="K49" s="118"/>
    </row>
    <row r="50" spans="1:11" s="175" customFormat="1">
      <c r="A50" s="163">
        <v>37</v>
      </c>
      <c r="B50" s="164" t="s">
        <v>210</v>
      </c>
      <c r="C50" s="165">
        <f>C51</f>
        <v>2000</v>
      </c>
      <c r="D50" s="165">
        <f>D51</f>
        <v>2000</v>
      </c>
      <c r="E50" s="166"/>
      <c r="F50" s="166"/>
      <c r="G50" s="166"/>
      <c r="H50" s="166"/>
      <c r="I50" s="166"/>
      <c r="J50" s="166"/>
      <c r="K50" s="166"/>
    </row>
    <row r="51" spans="1:11" s="135" customFormat="1">
      <c r="A51" s="116">
        <v>3722</v>
      </c>
      <c r="B51" s="117" t="s">
        <v>210</v>
      </c>
      <c r="C51" s="122">
        <f t="shared" si="1"/>
        <v>2000</v>
      </c>
      <c r="D51" s="155">
        <v>2000</v>
      </c>
      <c r="E51" s="118"/>
      <c r="F51" s="118"/>
      <c r="G51" s="118"/>
      <c r="H51" s="118"/>
      <c r="I51" s="118"/>
      <c r="J51" s="118"/>
      <c r="K51" s="118"/>
    </row>
    <row r="52" spans="1:11">
      <c r="A52" s="163" t="s">
        <v>195</v>
      </c>
      <c r="B52" s="169" t="s">
        <v>196</v>
      </c>
      <c r="C52" s="170">
        <f>F52</f>
        <v>84000</v>
      </c>
      <c r="D52" s="171"/>
      <c r="E52" s="171"/>
      <c r="F52" s="170">
        <f>F53+F59+F61</f>
        <v>84000</v>
      </c>
      <c r="G52" s="171"/>
      <c r="H52" s="171"/>
      <c r="I52" s="171"/>
      <c r="J52" s="171"/>
      <c r="K52" s="171"/>
    </row>
    <row r="53" spans="1:11">
      <c r="A53" s="116">
        <v>4221</v>
      </c>
      <c r="B53" s="117" t="s">
        <v>197</v>
      </c>
      <c r="C53" s="122">
        <v>50000</v>
      </c>
      <c r="D53" s="118"/>
      <c r="E53" s="118"/>
      <c r="F53" s="122">
        <v>50000</v>
      </c>
      <c r="G53" s="118"/>
      <c r="H53" s="118"/>
      <c r="I53" s="118"/>
      <c r="J53" s="118"/>
      <c r="K53" s="118"/>
    </row>
    <row r="54" spans="1:11">
      <c r="A54" s="116">
        <v>4222</v>
      </c>
      <c r="B54" s="117" t="s">
        <v>198</v>
      </c>
      <c r="C54" s="118"/>
      <c r="D54" s="118"/>
      <c r="E54" s="118"/>
      <c r="F54" s="118"/>
      <c r="G54" s="118"/>
      <c r="H54" s="118"/>
      <c r="I54" s="118"/>
      <c r="J54" s="118"/>
      <c r="K54" s="118"/>
    </row>
    <row r="55" spans="1:11">
      <c r="A55" s="116">
        <v>4223</v>
      </c>
      <c r="B55" s="117" t="s">
        <v>199</v>
      </c>
      <c r="C55" s="118"/>
      <c r="D55" s="118"/>
      <c r="E55" s="118"/>
      <c r="F55" s="118"/>
      <c r="G55" s="118"/>
      <c r="H55" s="118"/>
      <c r="I55" s="118"/>
      <c r="J55" s="118"/>
      <c r="K55" s="118"/>
    </row>
    <row r="56" spans="1:11">
      <c r="A56" s="116">
        <v>4224</v>
      </c>
      <c r="B56" s="117" t="s">
        <v>200</v>
      </c>
      <c r="C56" s="118"/>
      <c r="D56" s="118"/>
      <c r="E56" s="118"/>
      <c r="F56" s="118"/>
      <c r="G56" s="118"/>
      <c r="H56" s="118"/>
      <c r="I56" s="118"/>
      <c r="J56" s="118"/>
      <c r="K56" s="118"/>
    </row>
    <row r="57" spans="1:11">
      <c r="A57" s="116">
        <v>4225</v>
      </c>
      <c r="B57" s="117" t="s">
        <v>201</v>
      </c>
      <c r="C57" s="118"/>
      <c r="D57" s="118"/>
      <c r="E57" s="118"/>
      <c r="F57" s="118"/>
      <c r="G57" s="118"/>
      <c r="H57" s="118"/>
      <c r="I57" s="118"/>
      <c r="J57" s="118"/>
      <c r="K57" s="118"/>
    </row>
    <row r="58" spans="1:11">
      <c r="A58" s="116">
        <v>4226</v>
      </c>
      <c r="B58" s="117" t="s">
        <v>202</v>
      </c>
      <c r="C58" s="118"/>
      <c r="D58" s="118"/>
      <c r="E58" s="118"/>
      <c r="F58" s="118"/>
      <c r="G58" s="118"/>
      <c r="H58" s="118"/>
      <c r="I58" s="118"/>
      <c r="J58" s="118"/>
      <c r="K58" s="118"/>
    </row>
    <row r="59" spans="1:11">
      <c r="A59" s="116">
        <v>4227</v>
      </c>
      <c r="B59" s="117" t="s">
        <v>203</v>
      </c>
      <c r="C59" s="122">
        <v>26500</v>
      </c>
      <c r="D59" s="118"/>
      <c r="E59" s="118"/>
      <c r="F59" s="122">
        <v>26000</v>
      </c>
      <c r="G59" s="118"/>
      <c r="H59" s="118"/>
      <c r="I59" s="118"/>
      <c r="J59" s="118"/>
      <c r="K59" s="118"/>
    </row>
    <row r="60" spans="1:11">
      <c r="A60" s="116">
        <v>4231</v>
      </c>
      <c r="B60" s="117" t="s">
        <v>204</v>
      </c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>
      <c r="A61" s="116">
        <v>4241</v>
      </c>
      <c r="B61" s="117" t="s">
        <v>205</v>
      </c>
      <c r="C61" s="122">
        <v>8000</v>
      </c>
      <c r="D61" s="118"/>
      <c r="E61" s="118"/>
      <c r="F61" s="122">
        <v>8000</v>
      </c>
      <c r="G61" s="118"/>
      <c r="H61" s="118"/>
      <c r="I61" s="118"/>
      <c r="J61" s="118"/>
      <c r="K61" s="118"/>
    </row>
    <row r="62" spans="1:11" ht="27" customHeight="1">
      <c r="A62" s="145" t="s">
        <v>156</v>
      </c>
      <c r="B62" s="149" t="s">
        <v>206</v>
      </c>
      <c r="C62" s="150">
        <v>2000</v>
      </c>
      <c r="D62" s="150">
        <v>2000</v>
      </c>
      <c r="E62" s="151"/>
      <c r="F62" s="151"/>
      <c r="G62" s="151"/>
      <c r="H62" s="151"/>
      <c r="I62" s="151"/>
      <c r="J62" s="151"/>
      <c r="K62" s="177"/>
    </row>
    <row r="63" spans="1:11" ht="22.5" customHeight="1">
      <c r="A63" s="127">
        <v>3</v>
      </c>
      <c r="B63" s="128" t="s">
        <v>158</v>
      </c>
      <c r="C63" s="156">
        <v>2000</v>
      </c>
      <c r="D63" s="157">
        <f>D64</f>
        <v>2000</v>
      </c>
      <c r="E63" s="130"/>
      <c r="F63" s="130"/>
      <c r="G63" s="130"/>
      <c r="H63" s="130"/>
      <c r="I63" s="130"/>
      <c r="J63" s="130"/>
      <c r="K63" s="148"/>
    </row>
    <row r="64" spans="1:11">
      <c r="A64" s="163">
        <v>32</v>
      </c>
      <c r="B64" s="164" t="s">
        <v>25</v>
      </c>
      <c r="C64" s="173">
        <v>2000</v>
      </c>
      <c r="D64" s="174">
        <f>SUM(D65:D90)</f>
        <v>2000</v>
      </c>
      <c r="E64" s="166"/>
      <c r="F64" s="166"/>
      <c r="G64" s="166"/>
      <c r="H64" s="166"/>
      <c r="I64" s="166"/>
      <c r="J64" s="166"/>
      <c r="K64" s="166"/>
    </row>
    <row r="65" spans="1:11">
      <c r="A65" s="116">
        <v>3211</v>
      </c>
      <c r="B65" s="117" t="s">
        <v>165</v>
      </c>
      <c r="C65" s="118"/>
      <c r="D65" s="153"/>
      <c r="E65" s="118"/>
      <c r="F65" s="118"/>
      <c r="G65" s="118"/>
      <c r="H65" s="118"/>
      <c r="I65" s="118"/>
      <c r="J65" s="118"/>
      <c r="K65" s="118"/>
    </row>
    <row r="66" spans="1:11" ht="25.5">
      <c r="A66" s="116">
        <v>3212</v>
      </c>
      <c r="B66" s="117" t="s">
        <v>166</v>
      </c>
      <c r="C66" s="118"/>
      <c r="D66" s="118"/>
      <c r="E66" s="118"/>
      <c r="F66" s="118"/>
      <c r="G66" s="118"/>
      <c r="H66" s="118"/>
      <c r="I66" s="118"/>
      <c r="J66" s="118"/>
      <c r="K66" s="118"/>
    </row>
    <row r="67" spans="1:11">
      <c r="A67" s="116">
        <v>3213</v>
      </c>
      <c r="B67" s="117" t="s">
        <v>167</v>
      </c>
      <c r="C67" s="118"/>
      <c r="D67" s="118"/>
      <c r="E67" s="118"/>
      <c r="F67" s="118"/>
      <c r="G67" s="118"/>
      <c r="H67" s="118"/>
      <c r="I67" s="118"/>
      <c r="J67" s="118"/>
      <c r="K67" s="118"/>
    </row>
    <row r="68" spans="1:11">
      <c r="A68" s="116">
        <v>3214</v>
      </c>
      <c r="B68" s="117" t="s">
        <v>168</v>
      </c>
      <c r="C68" s="118"/>
      <c r="D68" s="118"/>
      <c r="E68" s="118"/>
      <c r="F68" s="118"/>
      <c r="G68" s="118"/>
      <c r="H68" s="118"/>
      <c r="I68" s="118"/>
      <c r="J68" s="118"/>
      <c r="K68" s="118"/>
    </row>
    <row r="69" spans="1:11">
      <c r="A69" s="116">
        <v>3221</v>
      </c>
      <c r="B69" s="117" t="s">
        <v>169</v>
      </c>
      <c r="C69" s="118"/>
      <c r="D69" s="118"/>
      <c r="E69" s="118"/>
      <c r="F69" s="118"/>
      <c r="G69" s="118"/>
      <c r="H69" s="118"/>
      <c r="I69" s="118"/>
      <c r="J69" s="118"/>
      <c r="K69" s="118"/>
    </row>
    <row r="70" spans="1:11">
      <c r="A70" s="116">
        <v>3222</v>
      </c>
      <c r="B70" s="117" t="s">
        <v>170</v>
      </c>
      <c r="C70" s="118"/>
      <c r="D70" s="118"/>
      <c r="E70" s="118"/>
      <c r="F70" s="118"/>
      <c r="G70" s="118"/>
      <c r="H70" s="118"/>
      <c r="I70" s="118"/>
      <c r="J70" s="118"/>
      <c r="K70" s="118"/>
    </row>
    <row r="71" spans="1:11">
      <c r="A71" s="116">
        <v>3223</v>
      </c>
      <c r="B71" s="117" t="s">
        <v>171</v>
      </c>
      <c r="C71" s="118"/>
      <c r="D71" s="118"/>
      <c r="E71" s="118"/>
      <c r="F71" s="118"/>
      <c r="G71" s="118"/>
      <c r="H71" s="118"/>
      <c r="I71" s="118"/>
      <c r="J71" s="118"/>
      <c r="K71" s="118"/>
    </row>
    <row r="72" spans="1:11" ht="25.5">
      <c r="A72" s="116">
        <v>3224</v>
      </c>
      <c r="B72" s="117" t="s">
        <v>172</v>
      </c>
      <c r="C72" s="118"/>
      <c r="D72" s="118"/>
      <c r="E72" s="118"/>
      <c r="F72" s="118"/>
      <c r="G72" s="118"/>
      <c r="H72" s="118"/>
      <c r="I72" s="118"/>
      <c r="J72" s="118"/>
      <c r="K72" s="118"/>
    </row>
    <row r="73" spans="1:11">
      <c r="A73" s="116">
        <v>3225</v>
      </c>
      <c r="B73" s="117" t="s">
        <v>173</v>
      </c>
      <c r="C73" s="153">
        <v>2000</v>
      </c>
      <c r="D73" s="153">
        <v>2000</v>
      </c>
      <c r="E73" s="118"/>
      <c r="F73" s="118"/>
      <c r="G73" s="118"/>
      <c r="H73" s="118"/>
      <c r="I73" s="118"/>
      <c r="J73" s="118"/>
      <c r="K73" s="118"/>
    </row>
    <row r="74" spans="1:11">
      <c r="A74" s="116">
        <v>3227</v>
      </c>
      <c r="B74" s="117" t="s">
        <v>175</v>
      </c>
      <c r="C74" s="118"/>
      <c r="D74" s="118"/>
      <c r="E74" s="118"/>
      <c r="F74" s="118"/>
      <c r="G74" s="118"/>
      <c r="H74" s="118"/>
      <c r="I74" s="118"/>
      <c r="J74" s="118"/>
      <c r="K74" s="118"/>
    </row>
    <row r="75" spans="1:11">
      <c r="A75" s="116">
        <v>3231</v>
      </c>
      <c r="B75" s="117" t="s">
        <v>176</v>
      </c>
      <c r="C75" s="118"/>
      <c r="D75" s="118"/>
      <c r="E75" s="118"/>
      <c r="F75" s="118"/>
      <c r="G75" s="118"/>
      <c r="H75" s="118"/>
      <c r="I75" s="118"/>
      <c r="J75" s="118"/>
      <c r="K75" s="118"/>
    </row>
    <row r="76" spans="1:11">
      <c r="A76" s="116">
        <v>3232</v>
      </c>
      <c r="B76" s="117" t="s">
        <v>177</v>
      </c>
      <c r="C76" s="118"/>
      <c r="D76" s="118"/>
      <c r="E76" s="118"/>
      <c r="F76" s="118"/>
      <c r="G76" s="118"/>
      <c r="H76" s="118"/>
      <c r="I76" s="118"/>
      <c r="J76" s="118"/>
      <c r="K76" s="118"/>
    </row>
    <row r="77" spans="1:11">
      <c r="A77" s="116">
        <v>3233</v>
      </c>
      <c r="B77" s="117" t="s">
        <v>178</v>
      </c>
      <c r="C77" s="118"/>
      <c r="D77" s="118"/>
      <c r="E77" s="118"/>
      <c r="F77" s="118"/>
      <c r="G77" s="118"/>
      <c r="H77" s="118"/>
      <c r="I77" s="118"/>
      <c r="J77" s="118"/>
      <c r="K77" s="118"/>
    </row>
    <row r="78" spans="1:11">
      <c r="A78" s="116">
        <v>3234</v>
      </c>
      <c r="B78" s="117" t="s">
        <v>179</v>
      </c>
      <c r="C78" s="118"/>
      <c r="D78" s="118"/>
      <c r="E78" s="118"/>
      <c r="F78" s="118"/>
      <c r="G78" s="118"/>
      <c r="H78" s="118"/>
      <c r="I78" s="118"/>
      <c r="J78" s="118"/>
      <c r="K78" s="118"/>
    </row>
    <row r="79" spans="1:11">
      <c r="A79" s="116">
        <v>3235</v>
      </c>
      <c r="B79" s="117" t="s">
        <v>180</v>
      </c>
      <c r="C79" s="118"/>
      <c r="D79" s="118"/>
      <c r="E79" s="118"/>
      <c r="F79" s="118"/>
      <c r="G79" s="118"/>
      <c r="H79" s="118"/>
      <c r="I79" s="118"/>
      <c r="J79" s="118"/>
      <c r="K79" s="118"/>
    </row>
    <row r="80" spans="1:11">
      <c r="A80" s="116">
        <v>3236</v>
      </c>
      <c r="B80" s="117" t="s">
        <v>181</v>
      </c>
      <c r="C80" s="118"/>
      <c r="D80" s="118"/>
      <c r="E80" s="118"/>
      <c r="F80" s="118"/>
      <c r="G80" s="118"/>
      <c r="H80" s="118"/>
      <c r="I80" s="118"/>
      <c r="J80" s="118"/>
      <c r="K80" s="118"/>
    </row>
    <row r="81" spans="1:11">
      <c r="A81" s="116">
        <v>3237</v>
      </c>
      <c r="B81" s="117" t="s">
        <v>182</v>
      </c>
      <c r="C81" s="122"/>
      <c r="D81" s="122"/>
      <c r="E81" s="118"/>
      <c r="F81" s="118"/>
      <c r="G81" s="118"/>
      <c r="H81" s="118"/>
      <c r="I81" s="118"/>
      <c r="J81" s="118"/>
      <c r="K81" s="118"/>
    </row>
    <row r="82" spans="1:11">
      <c r="A82" s="116">
        <v>3238</v>
      </c>
      <c r="B82" s="117" t="s">
        <v>183</v>
      </c>
      <c r="C82" s="118"/>
      <c r="D82" s="118"/>
      <c r="E82" s="118"/>
      <c r="F82" s="118"/>
      <c r="G82" s="118"/>
      <c r="H82" s="118"/>
      <c r="I82" s="118"/>
      <c r="J82" s="118"/>
      <c r="K82" s="118"/>
    </row>
    <row r="83" spans="1:11">
      <c r="A83" s="116">
        <v>3239</v>
      </c>
      <c r="B83" s="117" t="s">
        <v>184</v>
      </c>
      <c r="C83" s="118"/>
      <c r="D83" s="118"/>
      <c r="E83" s="118"/>
      <c r="F83" s="118"/>
      <c r="G83" s="118"/>
      <c r="H83" s="118"/>
      <c r="I83" s="118"/>
      <c r="J83" s="118"/>
      <c r="K83" s="118"/>
    </row>
    <row r="84" spans="1:11" ht="25.5">
      <c r="A84" s="116">
        <v>3241</v>
      </c>
      <c r="B84" s="117" t="s">
        <v>51</v>
      </c>
      <c r="C84" s="118"/>
      <c r="D84" s="118"/>
      <c r="E84" s="118"/>
      <c r="F84" s="118"/>
      <c r="G84" s="118"/>
      <c r="H84" s="118"/>
      <c r="I84" s="118"/>
      <c r="J84" s="118"/>
      <c r="K84" s="118"/>
    </row>
    <row r="85" spans="1:11" ht="25.5">
      <c r="A85" s="116">
        <v>3291</v>
      </c>
      <c r="B85" s="117" t="s">
        <v>185</v>
      </c>
      <c r="C85" s="118"/>
      <c r="D85" s="118"/>
      <c r="E85" s="118"/>
      <c r="F85" s="118"/>
      <c r="G85" s="118"/>
      <c r="H85" s="118"/>
      <c r="I85" s="118"/>
      <c r="J85" s="118"/>
      <c r="K85" s="118"/>
    </row>
    <row r="86" spans="1:11">
      <c r="A86" s="116">
        <v>3292</v>
      </c>
      <c r="B86" s="117" t="s">
        <v>186</v>
      </c>
      <c r="C86" s="118"/>
      <c r="D86" s="118"/>
      <c r="E86" s="118"/>
      <c r="F86" s="118"/>
      <c r="G86" s="118"/>
      <c r="H86" s="118"/>
      <c r="I86" s="118"/>
      <c r="J86" s="118"/>
      <c r="K86" s="118"/>
    </row>
    <row r="87" spans="1:11">
      <c r="A87" s="116">
        <v>3293</v>
      </c>
      <c r="B87" s="117" t="s">
        <v>187</v>
      </c>
      <c r="C87" s="118"/>
      <c r="D87" s="118"/>
      <c r="E87" s="118"/>
      <c r="F87" s="118"/>
      <c r="G87" s="118"/>
      <c r="H87" s="118"/>
      <c r="I87" s="118"/>
      <c r="J87" s="118"/>
      <c r="K87" s="118"/>
    </row>
    <row r="88" spans="1:11">
      <c r="A88" s="116">
        <v>3294</v>
      </c>
      <c r="B88" s="117" t="s">
        <v>188</v>
      </c>
      <c r="C88" s="118"/>
      <c r="D88" s="118"/>
      <c r="E88" s="118"/>
      <c r="F88" s="118"/>
      <c r="G88" s="118"/>
      <c r="H88" s="118"/>
      <c r="I88" s="118"/>
      <c r="J88" s="118"/>
      <c r="K88" s="118"/>
    </row>
    <row r="89" spans="1:11">
      <c r="A89" s="116">
        <v>3295</v>
      </c>
      <c r="B89" s="117" t="s">
        <v>189</v>
      </c>
      <c r="C89" s="118"/>
      <c r="D89" s="118"/>
      <c r="E89" s="118"/>
      <c r="F89" s="118"/>
      <c r="G89" s="118"/>
      <c r="H89" s="118"/>
      <c r="I89" s="118"/>
      <c r="J89" s="118"/>
      <c r="K89" s="118"/>
    </row>
    <row r="90" spans="1:11">
      <c r="A90" s="116">
        <v>3299</v>
      </c>
      <c r="B90" s="117" t="s">
        <v>190</v>
      </c>
      <c r="C90" s="118"/>
      <c r="D90" s="118"/>
      <c r="E90" s="118"/>
      <c r="F90" s="118"/>
      <c r="G90" s="118"/>
      <c r="H90" s="118"/>
      <c r="I90" s="118"/>
      <c r="J90" s="118"/>
      <c r="K90" s="118"/>
    </row>
    <row r="91" spans="1:11" ht="37.5" customHeight="1">
      <c r="A91" s="145" t="s">
        <v>156</v>
      </c>
      <c r="B91" s="149" t="s">
        <v>207</v>
      </c>
      <c r="C91" s="150">
        <v>6000</v>
      </c>
      <c r="D91" s="150">
        <v>6000</v>
      </c>
      <c r="E91" s="151"/>
      <c r="F91" s="151"/>
      <c r="G91" s="151"/>
      <c r="H91" s="151"/>
      <c r="I91" s="151"/>
      <c r="J91" s="151"/>
      <c r="K91" s="177"/>
    </row>
    <row r="92" spans="1:11" ht="24" customHeight="1">
      <c r="A92" s="127">
        <v>3</v>
      </c>
      <c r="B92" s="128" t="s">
        <v>158</v>
      </c>
      <c r="C92" s="129">
        <v>6000</v>
      </c>
      <c r="D92" s="129">
        <v>6000</v>
      </c>
      <c r="E92" s="130"/>
      <c r="F92" s="130"/>
      <c r="G92" s="130"/>
      <c r="H92" s="130"/>
      <c r="I92" s="130"/>
      <c r="J92" s="130"/>
      <c r="K92" s="148"/>
    </row>
    <row r="93" spans="1:11">
      <c r="A93" s="116">
        <v>31</v>
      </c>
      <c r="B93" s="117" t="s">
        <v>21</v>
      </c>
      <c r="C93" s="118"/>
      <c r="D93" s="118"/>
      <c r="E93" s="118"/>
      <c r="F93" s="118"/>
      <c r="G93" s="118"/>
      <c r="H93" s="118"/>
      <c r="I93" s="118"/>
      <c r="J93" s="118"/>
      <c r="K93" s="118"/>
    </row>
    <row r="94" spans="1:11">
      <c r="A94" s="116">
        <v>3111</v>
      </c>
      <c r="B94" s="117" t="s">
        <v>159</v>
      </c>
      <c r="C94" s="118"/>
      <c r="D94" s="118"/>
      <c r="E94" s="118"/>
      <c r="F94" s="118"/>
      <c r="G94" s="118"/>
      <c r="H94" s="118"/>
      <c r="I94" s="118"/>
      <c r="J94" s="118"/>
      <c r="K94" s="118"/>
    </row>
    <row r="95" spans="1:11">
      <c r="A95" s="116">
        <v>3113</v>
      </c>
      <c r="B95" s="117" t="s">
        <v>160</v>
      </c>
      <c r="C95" s="118"/>
      <c r="D95" s="118"/>
      <c r="E95" s="118"/>
      <c r="F95" s="118"/>
      <c r="G95" s="118"/>
      <c r="H95" s="118"/>
      <c r="I95" s="118"/>
      <c r="J95" s="118"/>
      <c r="K95" s="118"/>
    </row>
    <row r="96" spans="1:11">
      <c r="A96" s="116">
        <v>3114</v>
      </c>
      <c r="B96" s="117" t="s">
        <v>161</v>
      </c>
      <c r="C96" s="118"/>
      <c r="D96" s="118"/>
      <c r="E96" s="118"/>
      <c r="F96" s="118"/>
      <c r="G96" s="118"/>
      <c r="H96" s="118"/>
      <c r="I96" s="118"/>
      <c r="J96" s="118"/>
      <c r="K96" s="118"/>
    </row>
    <row r="97" spans="1:11">
      <c r="A97" s="116">
        <v>3121</v>
      </c>
      <c r="B97" s="117" t="s">
        <v>23</v>
      </c>
      <c r="C97" s="118"/>
      <c r="D97" s="118"/>
      <c r="E97" s="118"/>
      <c r="F97" s="118"/>
      <c r="G97" s="118"/>
      <c r="H97" s="118"/>
      <c r="I97" s="118"/>
      <c r="J97" s="118"/>
      <c r="K97" s="118"/>
    </row>
    <row r="98" spans="1:11">
      <c r="A98" s="116">
        <v>3131</v>
      </c>
      <c r="B98" s="117" t="s">
        <v>162</v>
      </c>
      <c r="C98" s="118"/>
      <c r="D98" s="118"/>
      <c r="E98" s="118"/>
      <c r="F98" s="118"/>
      <c r="G98" s="118"/>
      <c r="H98" s="118"/>
      <c r="I98" s="118"/>
      <c r="J98" s="118"/>
      <c r="K98" s="118"/>
    </row>
    <row r="99" spans="1:11">
      <c r="A99" s="116">
        <v>3132</v>
      </c>
      <c r="B99" s="117" t="s">
        <v>163</v>
      </c>
      <c r="C99" s="118"/>
      <c r="D99" s="118"/>
      <c r="E99" s="118"/>
      <c r="F99" s="118"/>
      <c r="G99" s="118"/>
      <c r="H99" s="118"/>
      <c r="I99" s="118"/>
      <c r="J99" s="118"/>
      <c r="K99" s="118"/>
    </row>
    <row r="100" spans="1:11" ht="25.5">
      <c r="A100" s="116">
        <v>3133</v>
      </c>
      <c r="B100" s="117" t="s">
        <v>164</v>
      </c>
      <c r="C100" s="118"/>
      <c r="D100" s="118"/>
      <c r="E100" s="118"/>
      <c r="F100" s="118"/>
      <c r="G100" s="118"/>
      <c r="H100" s="118"/>
      <c r="I100" s="118"/>
      <c r="J100" s="118"/>
      <c r="K100" s="118"/>
    </row>
    <row r="101" spans="1:11">
      <c r="A101" s="127">
        <v>32</v>
      </c>
      <c r="B101" s="146" t="s">
        <v>25</v>
      </c>
      <c r="C101" s="147">
        <v>6000</v>
      </c>
      <c r="D101" s="147">
        <v>6000</v>
      </c>
      <c r="E101" s="148"/>
      <c r="F101" s="148"/>
      <c r="G101" s="148"/>
      <c r="H101" s="148"/>
      <c r="I101" s="148"/>
      <c r="J101" s="148"/>
      <c r="K101" s="148"/>
    </row>
    <row r="102" spans="1:11">
      <c r="A102" s="116">
        <v>3211</v>
      </c>
      <c r="B102" s="117" t="s">
        <v>165</v>
      </c>
      <c r="C102" s="118"/>
      <c r="D102" s="118"/>
      <c r="E102" s="118"/>
      <c r="F102" s="118"/>
      <c r="G102" s="118"/>
      <c r="H102" s="118"/>
      <c r="I102" s="118"/>
      <c r="J102" s="118"/>
      <c r="K102" s="118"/>
    </row>
    <row r="103" spans="1:11" ht="25.5">
      <c r="A103" s="116">
        <v>3212</v>
      </c>
      <c r="B103" s="117" t="s">
        <v>166</v>
      </c>
      <c r="C103" s="118"/>
      <c r="D103" s="118"/>
      <c r="E103" s="118"/>
      <c r="F103" s="118"/>
      <c r="G103" s="118"/>
      <c r="H103" s="118"/>
      <c r="I103" s="118"/>
      <c r="J103" s="118"/>
      <c r="K103" s="118"/>
    </row>
    <row r="104" spans="1:11">
      <c r="A104" s="116">
        <v>3213</v>
      </c>
      <c r="B104" s="117" t="s">
        <v>167</v>
      </c>
      <c r="C104" s="118"/>
      <c r="D104" s="118"/>
      <c r="E104" s="118"/>
      <c r="F104" s="118"/>
      <c r="G104" s="118"/>
      <c r="H104" s="118"/>
      <c r="I104" s="118"/>
      <c r="J104" s="118"/>
      <c r="K104" s="118"/>
    </row>
    <row r="105" spans="1:11">
      <c r="A105" s="116">
        <v>3214</v>
      </c>
      <c r="B105" s="117" t="s">
        <v>168</v>
      </c>
      <c r="C105" s="118"/>
      <c r="D105" s="118"/>
      <c r="E105" s="118"/>
      <c r="F105" s="118"/>
      <c r="G105" s="118"/>
      <c r="H105" s="118"/>
      <c r="I105" s="118"/>
      <c r="J105" s="118"/>
      <c r="K105" s="118"/>
    </row>
    <row r="106" spans="1:11">
      <c r="A106" s="116">
        <v>3221</v>
      </c>
      <c r="B106" s="117" t="s">
        <v>169</v>
      </c>
      <c r="C106" s="122">
        <v>4000</v>
      </c>
      <c r="D106" s="122">
        <v>4000</v>
      </c>
      <c r="E106" s="118"/>
      <c r="F106" s="118"/>
      <c r="G106" s="118"/>
      <c r="H106" s="118"/>
      <c r="I106" s="118"/>
      <c r="J106" s="118"/>
      <c r="K106" s="118"/>
    </row>
    <row r="107" spans="1:11">
      <c r="A107" s="116">
        <v>3222</v>
      </c>
      <c r="B107" s="117" t="s">
        <v>170</v>
      </c>
      <c r="C107" s="118"/>
      <c r="D107" s="118"/>
      <c r="E107" s="118"/>
      <c r="F107" s="118"/>
      <c r="G107" s="118"/>
      <c r="H107" s="118"/>
      <c r="I107" s="118"/>
      <c r="J107" s="118"/>
      <c r="K107" s="118"/>
    </row>
    <row r="108" spans="1:11">
      <c r="A108" s="116">
        <v>3223</v>
      </c>
      <c r="B108" s="117" t="s">
        <v>171</v>
      </c>
      <c r="C108" s="118"/>
      <c r="D108" s="118"/>
      <c r="E108" s="118"/>
      <c r="F108" s="118"/>
      <c r="G108" s="118"/>
      <c r="H108" s="118"/>
      <c r="I108" s="118"/>
      <c r="J108" s="118"/>
      <c r="K108" s="118"/>
    </row>
    <row r="109" spans="1:11" ht="25.5">
      <c r="A109" s="116">
        <v>3224</v>
      </c>
      <c r="B109" s="117" t="s">
        <v>172</v>
      </c>
      <c r="C109" s="118"/>
      <c r="D109" s="118"/>
      <c r="E109" s="118"/>
      <c r="F109" s="118"/>
      <c r="G109" s="118"/>
      <c r="H109" s="118"/>
      <c r="I109" s="118"/>
      <c r="J109" s="118"/>
      <c r="K109" s="118"/>
    </row>
    <row r="110" spans="1:11">
      <c r="A110" s="116">
        <v>3225</v>
      </c>
      <c r="B110" s="117" t="s">
        <v>173</v>
      </c>
      <c r="C110" s="122">
        <v>2000</v>
      </c>
      <c r="D110" s="122">
        <v>2000</v>
      </c>
      <c r="E110" s="118"/>
      <c r="F110" s="118"/>
      <c r="G110" s="118"/>
      <c r="H110" s="118"/>
      <c r="I110" s="118"/>
      <c r="J110" s="118"/>
      <c r="K110" s="118"/>
    </row>
    <row r="111" spans="1:11">
      <c r="A111" s="116">
        <v>3226</v>
      </c>
      <c r="B111" s="117" t="s">
        <v>174</v>
      </c>
      <c r="C111" s="118"/>
      <c r="D111" s="118"/>
      <c r="E111" s="118"/>
      <c r="F111" s="118"/>
      <c r="G111" s="118"/>
      <c r="H111" s="118"/>
      <c r="I111" s="118"/>
      <c r="J111" s="118"/>
      <c r="K111" s="118"/>
    </row>
    <row r="112" spans="1:11">
      <c r="A112" s="116">
        <v>3227</v>
      </c>
      <c r="B112" s="117" t="s">
        <v>175</v>
      </c>
      <c r="C112" s="118"/>
      <c r="D112" s="118"/>
      <c r="E112" s="118"/>
      <c r="F112" s="118"/>
      <c r="G112" s="118"/>
      <c r="H112" s="118"/>
      <c r="I112" s="118"/>
      <c r="J112" s="118"/>
      <c r="K112" s="118"/>
    </row>
    <row r="113" spans="1:11">
      <c r="A113" s="116">
        <v>3231</v>
      </c>
      <c r="B113" s="117" t="s">
        <v>176</v>
      </c>
      <c r="C113" s="118"/>
      <c r="D113" s="118"/>
      <c r="E113" s="118"/>
      <c r="F113" s="118"/>
      <c r="G113" s="118"/>
      <c r="H113" s="118"/>
      <c r="I113" s="118"/>
      <c r="J113" s="118"/>
      <c r="K113" s="118"/>
    </row>
    <row r="114" spans="1:11">
      <c r="A114" s="116">
        <v>3232</v>
      </c>
      <c r="B114" s="117" t="s">
        <v>177</v>
      </c>
      <c r="C114" s="118"/>
      <c r="D114" s="118"/>
      <c r="E114" s="118"/>
      <c r="F114" s="118"/>
      <c r="G114" s="118"/>
      <c r="H114" s="118"/>
      <c r="I114" s="118"/>
      <c r="J114" s="118"/>
      <c r="K114" s="118"/>
    </row>
    <row r="115" spans="1:11">
      <c r="A115" s="116">
        <v>3233</v>
      </c>
      <c r="B115" s="117" t="s">
        <v>178</v>
      </c>
      <c r="C115" s="118"/>
      <c r="D115" s="118"/>
      <c r="E115" s="118"/>
      <c r="F115" s="118"/>
      <c r="G115" s="118"/>
      <c r="H115" s="118"/>
      <c r="I115" s="118"/>
      <c r="J115" s="118"/>
      <c r="K115" s="118"/>
    </row>
    <row r="116" spans="1:11">
      <c r="A116" s="116">
        <v>3234</v>
      </c>
      <c r="B116" s="117" t="s">
        <v>179</v>
      </c>
      <c r="C116" s="118"/>
      <c r="D116" s="118"/>
      <c r="E116" s="118"/>
      <c r="F116" s="118"/>
      <c r="G116" s="118"/>
      <c r="H116" s="118"/>
      <c r="I116" s="118"/>
      <c r="J116" s="118"/>
      <c r="K116" s="118"/>
    </row>
    <row r="117" spans="1:11">
      <c r="A117" s="116">
        <v>3235</v>
      </c>
      <c r="B117" s="117" t="s">
        <v>180</v>
      </c>
      <c r="C117" s="118"/>
      <c r="D117" s="118"/>
      <c r="E117" s="118"/>
      <c r="F117" s="118"/>
      <c r="G117" s="118"/>
      <c r="H117" s="118"/>
      <c r="I117" s="118"/>
      <c r="J117" s="118"/>
      <c r="K117" s="118"/>
    </row>
    <row r="118" spans="1:11">
      <c r="A118" s="116">
        <v>3236</v>
      </c>
      <c r="B118" s="117" t="s">
        <v>181</v>
      </c>
      <c r="C118" s="118"/>
      <c r="D118" s="118"/>
      <c r="E118" s="118"/>
      <c r="F118" s="118"/>
      <c r="G118" s="118"/>
      <c r="H118" s="118"/>
      <c r="I118" s="118"/>
      <c r="J118" s="118"/>
      <c r="K118" s="118"/>
    </row>
    <row r="119" spans="1:11">
      <c r="A119" s="116">
        <v>3237</v>
      </c>
      <c r="B119" s="117" t="s">
        <v>182</v>
      </c>
      <c r="C119" s="118"/>
      <c r="D119" s="118"/>
      <c r="E119" s="118"/>
      <c r="F119" s="118"/>
      <c r="G119" s="118"/>
      <c r="H119" s="118"/>
      <c r="I119" s="118"/>
      <c r="J119" s="118"/>
      <c r="K119" s="118"/>
    </row>
    <row r="120" spans="1:11">
      <c r="A120" s="116">
        <v>3238</v>
      </c>
      <c r="B120" s="117" t="s">
        <v>183</v>
      </c>
      <c r="C120" s="118"/>
      <c r="D120" s="118"/>
      <c r="E120" s="118"/>
      <c r="F120" s="118"/>
      <c r="G120" s="118"/>
      <c r="H120" s="118"/>
      <c r="I120" s="118"/>
      <c r="J120" s="118"/>
      <c r="K120" s="118"/>
    </row>
    <row r="121" spans="1:11">
      <c r="A121" s="116">
        <v>3239</v>
      </c>
      <c r="B121" s="117" t="s">
        <v>184</v>
      </c>
      <c r="C121" s="118"/>
      <c r="D121" s="118"/>
      <c r="E121" s="118"/>
      <c r="F121" s="118"/>
      <c r="G121" s="118"/>
      <c r="H121" s="118"/>
      <c r="I121" s="118"/>
      <c r="J121" s="118"/>
      <c r="K121" s="118"/>
    </row>
    <row r="122" spans="1:11" ht="25.5">
      <c r="A122" s="116">
        <v>3241</v>
      </c>
      <c r="B122" s="117" t="s">
        <v>51</v>
      </c>
      <c r="C122" s="118"/>
      <c r="D122" s="118"/>
      <c r="E122" s="118"/>
      <c r="F122" s="118"/>
      <c r="G122" s="118"/>
      <c r="H122" s="118"/>
      <c r="I122" s="118"/>
      <c r="J122" s="118"/>
      <c r="K122" s="118"/>
    </row>
    <row r="123" spans="1:11" ht="25.5">
      <c r="A123" s="116">
        <v>3291</v>
      </c>
      <c r="B123" s="117" t="s">
        <v>185</v>
      </c>
      <c r="C123" s="118"/>
      <c r="D123" s="118"/>
      <c r="E123" s="118"/>
      <c r="F123" s="118"/>
      <c r="G123" s="118"/>
      <c r="H123" s="118"/>
      <c r="I123" s="118"/>
      <c r="J123" s="118"/>
      <c r="K123" s="118"/>
    </row>
    <row r="124" spans="1:11">
      <c r="A124" s="116">
        <v>3292</v>
      </c>
      <c r="B124" s="117" t="s">
        <v>186</v>
      </c>
      <c r="C124" s="118"/>
      <c r="D124" s="118"/>
      <c r="E124" s="118"/>
      <c r="F124" s="118"/>
      <c r="G124" s="118"/>
      <c r="H124" s="118"/>
      <c r="I124" s="118"/>
      <c r="J124" s="118"/>
      <c r="K124" s="118"/>
    </row>
    <row r="125" spans="1:11">
      <c r="A125" s="116">
        <v>3293</v>
      </c>
      <c r="B125" s="117" t="s">
        <v>187</v>
      </c>
      <c r="C125" s="118"/>
      <c r="D125" s="118"/>
      <c r="E125" s="118"/>
      <c r="F125" s="118"/>
      <c r="G125" s="118"/>
      <c r="H125" s="118"/>
      <c r="I125" s="118"/>
      <c r="J125" s="118"/>
      <c r="K125" s="118"/>
    </row>
    <row r="126" spans="1:11">
      <c r="A126" s="116">
        <v>3294</v>
      </c>
      <c r="B126" s="117" t="s">
        <v>188</v>
      </c>
      <c r="C126" s="118"/>
      <c r="D126" s="118"/>
      <c r="E126" s="118"/>
      <c r="F126" s="118"/>
      <c r="G126" s="118"/>
      <c r="H126" s="118"/>
      <c r="I126" s="118"/>
      <c r="J126" s="118"/>
      <c r="K126" s="118"/>
    </row>
    <row r="127" spans="1:11">
      <c r="A127" s="116">
        <v>3295</v>
      </c>
      <c r="B127" s="117" t="s">
        <v>189</v>
      </c>
      <c r="C127" s="118"/>
      <c r="D127" s="118"/>
      <c r="E127" s="118"/>
      <c r="F127" s="118"/>
      <c r="G127" s="118"/>
      <c r="H127" s="118"/>
      <c r="I127" s="118"/>
      <c r="J127" s="118"/>
      <c r="K127" s="118"/>
    </row>
    <row r="128" spans="1:11">
      <c r="A128" s="116">
        <v>3299</v>
      </c>
      <c r="B128" s="117" t="s">
        <v>190</v>
      </c>
      <c r="C128" s="122"/>
      <c r="D128" s="122"/>
      <c r="E128" s="118"/>
      <c r="F128" s="118"/>
      <c r="G128" s="118"/>
      <c r="H128" s="118"/>
      <c r="I128" s="118"/>
      <c r="J128" s="118"/>
      <c r="K128" s="118"/>
    </row>
    <row r="129" spans="1:11">
      <c r="A129" s="116">
        <v>34</v>
      </c>
      <c r="B129" s="117" t="s">
        <v>54</v>
      </c>
      <c r="C129" s="118"/>
      <c r="D129" s="118"/>
      <c r="E129" s="118"/>
      <c r="F129" s="118"/>
      <c r="G129" s="118"/>
      <c r="H129" s="118"/>
      <c r="I129" s="118"/>
      <c r="J129" s="118"/>
      <c r="K129" s="118"/>
    </row>
    <row r="130" spans="1:11">
      <c r="A130" s="116">
        <v>3431</v>
      </c>
      <c r="B130" s="117" t="s">
        <v>191</v>
      </c>
      <c r="C130" s="118"/>
      <c r="D130" s="118"/>
      <c r="E130" s="118"/>
      <c r="F130" s="118"/>
      <c r="G130" s="118"/>
      <c r="H130" s="118"/>
      <c r="I130" s="118"/>
      <c r="J130" s="118"/>
      <c r="K130" s="118"/>
    </row>
    <row r="131" spans="1:11" ht="25.5">
      <c r="A131" s="116">
        <v>3432</v>
      </c>
      <c r="B131" s="117" t="s">
        <v>192</v>
      </c>
      <c r="C131" s="118"/>
      <c r="D131" s="118"/>
      <c r="E131" s="118"/>
      <c r="F131" s="118"/>
      <c r="G131" s="118"/>
      <c r="H131" s="118"/>
      <c r="I131" s="118"/>
      <c r="J131" s="118"/>
      <c r="K131" s="118"/>
    </row>
    <row r="132" spans="1:11">
      <c r="A132" s="116">
        <v>3433</v>
      </c>
      <c r="B132" s="117" t="s">
        <v>193</v>
      </c>
      <c r="C132" s="118"/>
      <c r="D132" s="118"/>
      <c r="E132" s="118"/>
      <c r="F132" s="118"/>
      <c r="G132" s="118"/>
      <c r="H132" s="118"/>
      <c r="I132" s="118"/>
      <c r="J132" s="118"/>
      <c r="K132" s="118"/>
    </row>
    <row r="133" spans="1:11" ht="25.5">
      <c r="A133" s="116">
        <v>42</v>
      </c>
      <c r="B133" s="117" t="s">
        <v>72</v>
      </c>
      <c r="C133" s="118"/>
      <c r="D133" s="118"/>
      <c r="E133" s="118"/>
      <c r="F133" s="118"/>
      <c r="G133" s="118"/>
      <c r="H133" s="118"/>
      <c r="I133" s="118"/>
      <c r="J133" s="118"/>
      <c r="K133" s="118"/>
    </row>
    <row r="134" spans="1:11">
      <c r="A134" s="116">
        <v>4221</v>
      </c>
      <c r="B134" s="117" t="s">
        <v>197</v>
      </c>
      <c r="C134" s="118"/>
      <c r="D134" s="118"/>
      <c r="E134" s="118"/>
      <c r="F134" s="118"/>
      <c r="G134" s="118"/>
      <c r="H134" s="118"/>
      <c r="I134" s="118"/>
      <c r="J134" s="118"/>
      <c r="K134" s="118"/>
    </row>
    <row r="135" spans="1:11">
      <c r="A135" s="116">
        <v>4222</v>
      </c>
      <c r="B135" s="117" t="s">
        <v>198</v>
      </c>
      <c r="C135" s="118"/>
      <c r="D135" s="118"/>
      <c r="E135" s="118"/>
      <c r="F135" s="118"/>
      <c r="G135" s="118"/>
      <c r="H135" s="118"/>
      <c r="I135" s="118"/>
      <c r="J135" s="118"/>
      <c r="K135" s="118"/>
    </row>
    <row r="136" spans="1:11">
      <c r="A136" s="116">
        <v>4223</v>
      </c>
      <c r="B136" s="117" t="s">
        <v>199</v>
      </c>
      <c r="C136" s="118"/>
      <c r="D136" s="118"/>
      <c r="E136" s="118"/>
      <c r="F136" s="118"/>
      <c r="G136" s="118"/>
      <c r="H136" s="118"/>
      <c r="I136" s="118"/>
      <c r="J136" s="118"/>
      <c r="K136" s="118"/>
    </row>
    <row r="137" spans="1:11">
      <c r="A137" s="116">
        <v>4224</v>
      </c>
      <c r="B137" s="117" t="s">
        <v>200</v>
      </c>
      <c r="C137" s="118"/>
      <c r="D137" s="118"/>
      <c r="E137" s="118"/>
      <c r="F137" s="118"/>
      <c r="G137" s="118"/>
      <c r="H137" s="118"/>
      <c r="I137" s="118"/>
      <c r="J137" s="118"/>
      <c r="K137" s="118"/>
    </row>
    <row r="138" spans="1:11">
      <c r="A138" s="116">
        <v>4225</v>
      </c>
      <c r="B138" s="117" t="s">
        <v>201</v>
      </c>
      <c r="C138" s="118"/>
      <c r="D138" s="118"/>
      <c r="E138" s="118"/>
      <c r="F138" s="118"/>
      <c r="G138" s="118"/>
      <c r="H138" s="118"/>
      <c r="I138" s="118"/>
      <c r="J138" s="118"/>
      <c r="K138" s="118"/>
    </row>
    <row r="139" spans="1:11">
      <c r="A139" s="116">
        <v>4226</v>
      </c>
      <c r="B139" s="117" t="s">
        <v>202</v>
      </c>
      <c r="C139" s="118"/>
      <c r="D139" s="118"/>
      <c r="E139" s="118"/>
      <c r="F139" s="118"/>
      <c r="G139" s="118"/>
      <c r="H139" s="118"/>
      <c r="I139" s="118"/>
      <c r="J139" s="118"/>
      <c r="K139" s="118"/>
    </row>
    <row r="140" spans="1:11">
      <c r="A140" s="116">
        <v>4227</v>
      </c>
      <c r="B140" s="117" t="s">
        <v>203</v>
      </c>
      <c r="C140" s="118"/>
      <c r="D140" s="118"/>
      <c r="E140" s="118"/>
      <c r="F140" s="118"/>
      <c r="G140" s="118"/>
      <c r="H140" s="118"/>
      <c r="I140" s="118"/>
      <c r="J140" s="118"/>
      <c r="K140" s="118"/>
    </row>
    <row r="141" spans="1:11">
      <c r="A141" s="116">
        <v>4231</v>
      </c>
      <c r="B141" s="117" t="s">
        <v>204</v>
      </c>
      <c r="C141" s="118"/>
      <c r="D141" s="118"/>
      <c r="E141" s="118"/>
      <c r="F141" s="118"/>
      <c r="G141" s="118"/>
      <c r="H141" s="118"/>
      <c r="I141" s="118"/>
      <c r="J141" s="118"/>
      <c r="K141" s="118"/>
    </row>
    <row r="142" spans="1:11">
      <c r="A142" s="116">
        <v>4241</v>
      </c>
      <c r="B142" s="117" t="s">
        <v>205</v>
      </c>
      <c r="C142" s="118"/>
      <c r="D142" s="118"/>
      <c r="E142" s="118"/>
      <c r="F142" s="118"/>
      <c r="G142" s="118"/>
      <c r="H142" s="118"/>
      <c r="I142" s="118"/>
      <c r="J142" s="118"/>
      <c r="K142" s="118"/>
    </row>
    <row r="143" spans="1:11" ht="25.5">
      <c r="A143" s="116">
        <v>45</v>
      </c>
      <c r="B143" s="117" t="s">
        <v>208</v>
      </c>
      <c r="C143" s="118"/>
      <c r="D143" s="118"/>
      <c r="E143" s="118"/>
      <c r="F143" s="118"/>
      <c r="G143" s="118"/>
      <c r="H143" s="118"/>
      <c r="I143" s="118"/>
      <c r="J143" s="118"/>
      <c r="K143" s="118"/>
    </row>
    <row r="144" spans="1:11">
      <c r="A144" s="116">
        <v>4511</v>
      </c>
      <c r="B144" s="117" t="s">
        <v>41</v>
      </c>
      <c r="C144" s="118"/>
      <c r="D144" s="118"/>
      <c r="E144" s="118"/>
      <c r="F144" s="118"/>
      <c r="G144" s="118"/>
      <c r="H144" s="118"/>
      <c r="I144" s="118"/>
      <c r="J144" s="118"/>
      <c r="K144" s="118"/>
    </row>
    <row r="145" spans="1:11">
      <c r="A145" s="116">
        <v>4225</v>
      </c>
      <c r="B145" s="117" t="s">
        <v>201</v>
      </c>
      <c r="C145" s="118"/>
      <c r="D145" s="118"/>
      <c r="E145" s="118"/>
      <c r="F145" s="118"/>
      <c r="G145" s="118"/>
      <c r="H145" s="118"/>
      <c r="I145" s="118"/>
      <c r="J145" s="118"/>
      <c r="K145" s="118"/>
    </row>
    <row r="146" spans="1:11">
      <c r="A146" s="116">
        <v>4226</v>
      </c>
      <c r="B146" s="117" t="s">
        <v>202</v>
      </c>
      <c r="C146" s="118"/>
      <c r="D146" s="118"/>
      <c r="E146" s="118"/>
      <c r="F146" s="118"/>
      <c r="G146" s="118"/>
      <c r="H146" s="118"/>
      <c r="I146" s="118"/>
      <c r="J146" s="118"/>
      <c r="K146" s="118"/>
    </row>
    <row r="147" spans="1:11">
      <c r="A147" s="116">
        <v>4227</v>
      </c>
      <c r="B147" s="117" t="s">
        <v>203</v>
      </c>
      <c r="C147" s="118"/>
      <c r="D147" s="118"/>
      <c r="E147" s="118"/>
      <c r="F147" s="118"/>
      <c r="G147" s="118"/>
      <c r="H147" s="118"/>
      <c r="I147" s="118"/>
      <c r="J147" s="118"/>
      <c r="K147" s="118"/>
    </row>
    <row r="148" spans="1:11">
      <c r="A148" s="116">
        <v>4231</v>
      </c>
      <c r="B148" s="117" t="s">
        <v>204</v>
      </c>
      <c r="C148" s="118"/>
      <c r="D148" s="118"/>
      <c r="E148" s="118"/>
      <c r="F148" s="118"/>
      <c r="G148" s="118"/>
      <c r="H148" s="118"/>
      <c r="I148" s="118"/>
      <c r="J148" s="118"/>
      <c r="K148" s="118"/>
    </row>
    <row r="149" spans="1:11">
      <c r="A149" s="116">
        <v>4241</v>
      </c>
      <c r="B149" s="117" t="s">
        <v>205</v>
      </c>
      <c r="C149" s="118"/>
      <c r="D149" s="118"/>
      <c r="E149" s="118"/>
      <c r="F149" s="118"/>
      <c r="G149" s="118"/>
      <c r="H149" s="118"/>
      <c r="I149" s="118"/>
      <c r="J149" s="118"/>
      <c r="K149" s="118"/>
    </row>
    <row r="150" spans="1:11" ht="25.5">
      <c r="A150" s="116">
        <v>45</v>
      </c>
      <c r="B150" s="117" t="s">
        <v>208</v>
      </c>
      <c r="C150" s="118"/>
      <c r="D150" s="118"/>
      <c r="E150" s="118"/>
      <c r="F150" s="118"/>
      <c r="G150" s="118"/>
      <c r="H150" s="118"/>
      <c r="I150" s="118"/>
      <c r="J150" s="118"/>
      <c r="K150" s="118"/>
    </row>
    <row r="151" spans="1:11">
      <c r="A151" s="116">
        <v>4511</v>
      </c>
      <c r="B151" s="117" t="s">
        <v>41</v>
      </c>
      <c r="C151" s="118"/>
      <c r="D151" s="118"/>
      <c r="E151" s="118"/>
      <c r="F151" s="118"/>
      <c r="G151" s="118"/>
      <c r="H151" s="118"/>
      <c r="I151" s="118"/>
      <c r="J151" s="118"/>
      <c r="K151" s="118"/>
    </row>
    <row r="152" spans="1:11">
      <c r="A152" s="33"/>
      <c r="B152" s="11"/>
      <c r="C152" s="8"/>
      <c r="D152" s="8"/>
      <c r="E152" s="8"/>
      <c r="F152" s="8"/>
      <c r="G152" s="8"/>
      <c r="H152" s="8"/>
      <c r="I152" s="8"/>
      <c r="J152" s="8"/>
    </row>
    <row r="153" spans="1:11">
      <c r="A153" s="33"/>
      <c r="B153" s="11"/>
      <c r="C153" s="8"/>
      <c r="D153" s="8"/>
      <c r="E153" s="8"/>
      <c r="F153" s="8"/>
      <c r="G153" s="8"/>
      <c r="H153" s="8"/>
      <c r="I153" s="8"/>
      <c r="J153" s="8"/>
    </row>
    <row r="154" spans="1:11">
      <c r="A154" s="33"/>
      <c r="B154" s="11"/>
      <c r="C154" s="8"/>
      <c r="D154" s="8"/>
      <c r="E154" s="8"/>
      <c r="F154" s="8"/>
      <c r="G154" s="8"/>
      <c r="H154" s="8"/>
      <c r="I154" s="8"/>
      <c r="J154" s="8"/>
    </row>
    <row r="155" spans="1:11">
      <c r="A155" s="33"/>
      <c r="B155" s="11"/>
      <c r="C155" s="8"/>
      <c r="D155" s="8"/>
      <c r="E155" s="8"/>
      <c r="F155" s="8"/>
      <c r="G155" s="8"/>
      <c r="H155" s="8"/>
      <c r="I155" s="8"/>
      <c r="J155" s="8"/>
    </row>
    <row r="156" spans="1:11" ht="78.75">
      <c r="A156" s="176" t="s">
        <v>18</v>
      </c>
      <c r="B156" s="119" t="s">
        <v>19</v>
      </c>
      <c r="C156" s="79" t="s">
        <v>213</v>
      </c>
      <c r="D156" s="80" t="s">
        <v>10</v>
      </c>
      <c r="E156" s="80" t="s">
        <v>11</v>
      </c>
      <c r="F156" s="80" t="s">
        <v>12</v>
      </c>
      <c r="G156" s="80" t="s">
        <v>13</v>
      </c>
      <c r="H156" s="80" t="s">
        <v>20</v>
      </c>
      <c r="I156" s="80" t="s">
        <v>132</v>
      </c>
      <c r="J156" s="80" t="s">
        <v>15</v>
      </c>
      <c r="K156" s="80" t="s">
        <v>212</v>
      </c>
    </row>
    <row r="157" spans="1:11">
      <c r="A157" s="271" t="s">
        <v>154</v>
      </c>
      <c r="B157" s="271"/>
      <c r="C157" s="272"/>
      <c r="D157" s="273"/>
      <c r="E157" s="273"/>
      <c r="F157" s="273"/>
      <c r="G157" s="273"/>
      <c r="H157" s="273"/>
      <c r="I157" s="273"/>
      <c r="J157" s="273"/>
      <c r="K157" s="274"/>
    </row>
    <row r="158" spans="1:11">
      <c r="A158" s="271"/>
      <c r="B158" s="271"/>
      <c r="C158" s="275"/>
      <c r="D158" s="276"/>
      <c r="E158" s="276"/>
      <c r="F158" s="276"/>
      <c r="G158" s="276"/>
      <c r="H158" s="276"/>
      <c r="I158" s="276"/>
      <c r="J158" s="276"/>
      <c r="K158" s="277"/>
    </row>
    <row r="159" spans="1:11" ht="25.5">
      <c r="A159" s="116" t="s">
        <v>155</v>
      </c>
      <c r="B159" s="189" t="s">
        <v>209</v>
      </c>
      <c r="C159" s="120"/>
      <c r="D159" s="120"/>
      <c r="E159" s="120"/>
      <c r="F159" s="120"/>
      <c r="G159" s="120"/>
      <c r="H159" s="120"/>
      <c r="I159" s="120"/>
      <c r="J159" s="120"/>
      <c r="K159" s="118"/>
    </row>
    <row r="160" spans="1:11">
      <c r="A160" s="158" t="s">
        <v>156</v>
      </c>
      <c r="B160" s="159" t="s">
        <v>157</v>
      </c>
      <c r="C160" s="160">
        <f>D160+E160+F160+G160+H160+I160+J160+K160</f>
        <v>4011920</v>
      </c>
      <c r="D160" s="160">
        <f>D161</f>
        <v>746800</v>
      </c>
      <c r="E160" s="160">
        <f>E161</f>
        <v>300</v>
      </c>
      <c r="F160" s="160">
        <f>F161+F205</f>
        <v>694020</v>
      </c>
      <c r="G160" s="160">
        <f>G161</f>
        <v>2570000</v>
      </c>
      <c r="H160" s="161"/>
      <c r="I160" s="162">
        <v>800</v>
      </c>
      <c r="J160" s="161"/>
      <c r="K160" s="179">
        <f>K170</f>
        <v>0</v>
      </c>
    </row>
    <row r="161" spans="1:11">
      <c r="A161" s="121">
        <v>3</v>
      </c>
      <c r="B161" s="117" t="s">
        <v>158</v>
      </c>
      <c r="C161" s="122">
        <f>C162+C170+C198+C203</f>
        <v>3927920</v>
      </c>
      <c r="D161" s="122">
        <f>D170+D198+D203</f>
        <v>746800</v>
      </c>
      <c r="E161" s="122">
        <f>E170</f>
        <v>300</v>
      </c>
      <c r="F161" s="122">
        <f>F170</f>
        <v>610020</v>
      </c>
      <c r="G161" s="122">
        <f>G162+G170</f>
        <v>2570000</v>
      </c>
      <c r="H161" s="118"/>
      <c r="I161" s="153">
        <v>800</v>
      </c>
      <c r="J161" s="118"/>
      <c r="K161" s="118"/>
    </row>
    <row r="162" spans="1:11">
      <c r="A162" s="167">
        <v>31</v>
      </c>
      <c r="B162" s="164" t="s">
        <v>21</v>
      </c>
      <c r="C162" s="165">
        <f>D162+E162+F162+G162+H162+I162+J162</f>
        <v>2560250</v>
      </c>
      <c r="D162" s="166"/>
      <c r="E162" s="166"/>
      <c r="F162" s="166"/>
      <c r="G162" s="165">
        <f>G163+G166+G168</f>
        <v>2560250</v>
      </c>
      <c r="H162" s="166"/>
      <c r="I162" s="168"/>
      <c r="J162" s="166"/>
      <c r="K162" s="166"/>
    </row>
    <row r="163" spans="1:11">
      <c r="A163" s="121">
        <v>3111</v>
      </c>
      <c r="B163" s="117" t="s">
        <v>159</v>
      </c>
      <c r="C163" s="122">
        <f t="shared" ref="C163:C169" si="2">D163+E163+F163+G163+H163+I163+J163</f>
        <v>2160000</v>
      </c>
      <c r="D163" s="118"/>
      <c r="E163" s="118"/>
      <c r="F163" s="118"/>
      <c r="G163" s="122">
        <v>2160000</v>
      </c>
      <c r="H163" s="118"/>
      <c r="I163" s="153"/>
      <c r="J163" s="118"/>
      <c r="K163" s="118"/>
    </row>
    <row r="164" spans="1:11">
      <c r="A164" s="121">
        <v>3113</v>
      </c>
      <c r="B164" s="117" t="s">
        <v>160</v>
      </c>
      <c r="C164" s="122">
        <f t="shared" si="2"/>
        <v>0</v>
      </c>
      <c r="D164" s="118"/>
      <c r="E164" s="118"/>
      <c r="F164" s="118"/>
      <c r="G164" s="118"/>
      <c r="H164" s="118"/>
      <c r="I164" s="153"/>
      <c r="J164" s="118"/>
      <c r="K164" s="118"/>
    </row>
    <row r="165" spans="1:11">
      <c r="A165" s="123">
        <v>3114</v>
      </c>
      <c r="B165" s="124" t="s">
        <v>161</v>
      </c>
      <c r="C165" s="122">
        <f t="shared" si="2"/>
        <v>0</v>
      </c>
      <c r="D165" s="125"/>
      <c r="E165" s="125"/>
      <c r="F165" s="125"/>
      <c r="G165" s="125"/>
      <c r="H165" s="125"/>
      <c r="I165" s="154"/>
      <c r="J165" s="125"/>
      <c r="K165" s="118"/>
    </row>
    <row r="166" spans="1:11">
      <c r="A166" s="121">
        <v>3121</v>
      </c>
      <c r="B166" s="117" t="s">
        <v>23</v>
      </c>
      <c r="C166" s="122">
        <f t="shared" si="2"/>
        <v>40730</v>
      </c>
      <c r="D166" s="118"/>
      <c r="E166" s="118"/>
      <c r="F166" s="118"/>
      <c r="G166" s="122">
        <v>40730</v>
      </c>
      <c r="H166" s="118"/>
      <c r="I166" s="153"/>
      <c r="J166" s="118"/>
      <c r="K166" s="118"/>
    </row>
    <row r="167" spans="1:11">
      <c r="A167" s="121">
        <v>3131</v>
      </c>
      <c r="B167" s="117" t="s">
        <v>162</v>
      </c>
      <c r="C167" s="122">
        <f t="shared" si="2"/>
        <v>0</v>
      </c>
      <c r="D167" s="118"/>
      <c r="E167" s="118"/>
      <c r="F167" s="118"/>
      <c r="G167" s="118"/>
      <c r="H167" s="118"/>
      <c r="I167" s="153"/>
      <c r="J167" s="118"/>
      <c r="K167" s="118"/>
    </row>
    <row r="168" spans="1:11">
      <c r="A168" s="116">
        <v>3132</v>
      </c>
      <c r="B168" s="117" t="s">
        <v>163</v>
      </c>
      <c r="C168" s="122">
        <f t="shared" si="2"/>
        <v>359520</v>
      </c>
      <c r="D168" s="118"/>
      <c r="E168" s="118"/>
      <c r="F168" s="118"/>
      <c r="G168" s="122">
        <v>359520</v>
      </c>
      <c r="H168" s="118"/>
      <c r="I168" s="153"/>
      <c r="J168" s="118"/>
      <c r="K168" s="118"/>
    </row>
    <row r="169" spans="1:11" ht="25.5">
      <c r="A169" s="116">
        <v>3133</v>
      </c>
      <c r="B169" s="117" t="s">
        <v>164</v>
      </c>
      <c r="C169" s="122">
        <f t="shared" si="2"/>
        <v>0</v>
      </c>
      <c r="D169" s="118"/>
      <c r="E169" s="118"/>
      <c r="F169" s="118"/>
      <c r="G169" s="118"/>
      <c r="H169" s="118"/>
      <c r="I169" s="153"/>
      <c r="J169" s="118"/>
      <c r="K169" s="118"/>
    </row>
    <row r="170" spans="1:11">
      <c r="A170" s="163">
        <v>32</v>
      </c>
      <c r="B170" s="169" t="s">
        <v>25</v>
      </c>
      <c r="C170" s="170">
        <f>D170+E170+F170+G170+H170+I170+J170</f>
        <v>1358370</v>
      </c>
      <c r="D170" s="170">
        <f>SUM(D171:D197)</f>
        <v>737500</v>
      </c>
      <c r="E170" s="170">
        <f>E190</f>
        <v>300</v>
      </c>
      <c r="F170" s="170">
        <f>SUM(F171:F197)</f>
        <v>610020</v>
      </c>
      <c r="G170" s="170">
        <f>G196</f>
        <v>9750</v>
      </c>
      <c r="H170" s="171"/>
      <c r="I170" s="172">
        <v>800</v>
      </c>
      <c r="J170" s="171"/>
      <c r="K170" s="178">
        <f>K183</f>
        <v>0</v>
      </c>
    </row>
    <row r="171" spans="1:11">
      <c r="A171" s="121">
        <v>3211</v>
      </c>
      <c r="B171" s="117" t="s">
        <v>165</v>
      </c>
      <c r="C171" s="122">
        <f>D171+E171+F171+G171+H171+I171+J171</f>
        <v>50000</v>
      </c>
      <c r="D171" s="122">
        <v>50000</v>
      </c>
      <c r="E171" s="120"/>
      <c r="F171" s="120"/>
      <c r="G171" s="120"/>
      <c r="H171" s="120"/>
      <c r="I171" s="120"/>
      <c r="J171" s="120"/>
      <c r="K171" s="120"/>
    </row>
    <row r="172" spans="1:11" ht="25.5">
      <c r="A172" s="123">
        <v>3212</v>
      </c>
      <c r="B172" s="124" t="s">
        <v>166</v>
      </c>
      <c r="C172" s="122">
        <f t="shared" ref="C172:C182" si="3">D172+E172+F172+G172+H172+I172+J172</f>
        <v>46000</v>
      </c>
      <c r="D172" s="126">
        <v>46000</v>
      </c>
      <c r="E172" s="125"/>
      <c r="F172" s="125"/>
      <c r="G172" s="125"/>
      <c r="H172" s="125"/>
      <c r="I172" s="125"/>
      <c r="J172" s="125"/>
      <c r="K172" s="120"/>
    </row>
    <row r="173" spans="1:11">
      <c r="A173" s="121">
        <v>3213</v>
      </c>
      <c r="B173" s="117" t="s">
        <v>167</v>
      </c>
      <c r="C173" s="122">
        <f t="shared" si="3"/>
        <v>11000</v>
      </c>
      <c r="D173" s="122">
        <v>11000</v>
      </c>
      <c r="E173" s="118"/>
      <c r="F173" s="118"/>
      <c r="G173" s="118"/>
      <c r="H173" s="118"/>
      <c r="I173" s="118"/>
      <c r="J173" s="118"/>
      <c r="K173" s="118"/>
    </row>
    <row r="174" spans="1:11">
      <c r="A174" s="121">
        <v>3214</v>
      </c>
      <c r="B174" s="117" t="s">
        <v>168</v>
      </c>
      <c r="C174" s="122">
        <f t="shared" si="3"/>
        <v>1000</v>
      </c>
      <c r="D174" s="122">
        <v>1000</v>
      </c>
      <c r="E174" s="118"/>
      <c r="F174" s="118"/>
      <c r="G174" s="118"/>
      <c r="H174" s="118"/>
      <c r="I174" s="118"/>
      <c r="J174" s="118"/>
      <c r="K174" s="118"/>
    </row>
    <row r="175" spans="1:11">
      <c r="A175" s="116">
        <v>3221</v>
      </c>
      <c r="B175" s="117" t="s">
        <v>169</v>
      </c>
      <c r="C175" s="122">
        <f t="shared" si="3"/>
        <v>124000</v>
      </c>
      <c r="D175" s="122">
        <v>118000</v>
      </c>
      <c r="E175" s="118"/>
      <c r="F175" s="122">
        <v>6000</v>
      </c>
      <c r="G175" s="118"/>
      <c r="H175" s="118"/>
      <c r="I175" s="118"/>
      <c r="J175" s="118"/>
      <c r="K175" s="118"/>
    </row>
    <row r="176" spans="1:11">
      <c r="A176" s="116">
        <v>3222</v>
      </c>
      <c r="B176" s="117" t="s">
        <v>170</v>
      </c>
      <c r="C176" s="122">
        <f t="shared" si="3"/>
        <v>560000</v>
      </c>
      <c r="D176" s="118"/>
      <c r="E176" s="118"/>
      <c r="F176" s="122">
        <v>560000</v>
      </c>
      <c r="G176" s="118"/>
      <c r="H176" s="118"/>
      <c r="I176" s="118"/>
      <c r="J176" s="118"/>
      <c r="K176" s="118"/>
    </row>
    <row r="177" spans="1:11">
      <c r="A177" s="116">
        <v>3223</v>
      </c>
      <c r="B177" s="117" t="s">
        <v>171</v>
      </c>
      <c r="C177" s="122">
        <f t="shared" si="3"/>
        <v>140000</v>
      </c>
      <c r="D177" s="122">
        <v>140000</v>
      </c>
      <c r="E177" s="118"/>
      <c r="F177" s="118"/>
      <c r="G177" s="118"/>
      <c r="H177" s="118"/>
      <c r="I177" s="118"/>
      <c r="J177" s="118"/>
      <c r="K177" s="118"/>
    </row>
    <row r="178" spans="1:11" ht="25.5">
      <c r="A178" s="116">
        <v>3224</v>
      </c>
      <c r="B178" s="117" t="s">
        <v>172</v>
      </c>
      <c r="C178" s="122">
        <f t="shared" si="3"/>
        <v>8000</v>
      </c>
      <c r="D178" s="122">
        <v>8000</v>
      </c>
      <c r="E178" s="118"/>
      <c r="F178" s="118"/>
      <c r="G178" s="118"/>
      <c r="H178" s="118"/>
      <c r="I178" s="118"/>
      <c r="J178" s="118"/>
      <c r="K178" s="118"/>
    </row>
    <row r="179" spans="1:11">
      <c r="A179" s="116">
        <v>3225</v>
      </c>
      <c r="B179" s="117" t="s">
        <v>173</v>
      </c>
      <c r="C179" s="122">
        <f t="shared" si="3"/>
        <v>21720</v>
      </c>
      <c r="D179" s="122">
        <v>11720</v>
      </c>
      <c r="E179" s="118"/>
      <c r="F179" s="122">
        <v>10000</v>
      </c>
      <c r="G179" s="118"/>
      <c r="H179" s="118"/>
      <c r="I179" s="118"/>
      <c r="J179" s="118"/>
      <c r="K179" s="118"/>
    </row>
    <row r="180" spans="1:11">
      <c r="A180" s="116">
        <v>3226</v>
      </c>
      <c r="B180" s="117" t="s">
        <v>174</v>
      </c>
      <c r="C180" s="122">
        <f t="shared" si="3"/>
        <v>0</v>
      </c>
      <c r="D180" s="118"/>
      <c r="E180" s="118"/>
      <c r="F180" s="118"/>
      <c r="G180" s="118"/>
      <c r="H180" s="118"/>
      <c r="I180" s="118"/>
      <c r="J180" s="118"/>
      <c r="K180" s="118"/>
    </row>
    <row r="181" spans="1:11">
      <c r="A181" s="116">
        <v>3227</v>
      </c>
      <c r="B181" s="117" t="s">
        <v>175</v>
      </c>
      <c r="C181" s="122">
        <f t="shared" si="3"/>
        <v>4000</v>
      </c>
      <c r="D181" s="122">
        <v>4000</v>
      </c>
      <c r="E181" s="118"/>
      <c r="F181" s="118"/>
      <c r="G181" s="118"/>
      <c r="H181" s="118"/>
      <c r="I181" s="118"/>
      <c r="J181" s="118"/>
      <c r="K181" s="118"/>
    </row>
    <row r="182" spans="1:11">
      <c r="A182" s="116">
        <v>3231</v>
      </c>
      <c r="B182" s="117" t="s">
        <v>176</v>
      </c>
      <c r="C182" s="122">
        <f t="shared" si="3"/>
        <v>65000</v>
      </c>
      <c r="D182" s="122">
        <v>65000</v>
      </c>
      <c r="E182" s="118"/>
      <c r="F182" s="118"/>
      <c r="G182" s="118"/>
      <c r="H182" s="118"/>
      <c r="I182" s="118"/>
      <c r="J182" s="118"/>
      <c r="K182" s="118"/>
    </row>
    <row r="183" spans="1:11">
      <c r="A183" s="116">
        <v>3232</v>
      </c>
      <c r="B183" s="117" t="s">
        <v>177</v>
      </c>
      <c r="C183" s="122">
        <f>D183+E183+F183+G183+H183+I183+J183+K183</f>
        <v>95254.06</v>
      </c>
      <c r="D183" s="122">
        <v>80954.06</v>
      </c>
      <c r="E183" s="118"/>
      <c r="F183" s="122">
        <v>13500</v>
      </c>
      <c r="G183" s="118"/>
      <c r="H183" s="118"/>
      <c r="I183" s="153">
        <v>800</v>
      </c>
      <c r="J183" s="118"/>
      <c r="K183" s="153">
        <v>0</v>
      </c>
    </row>
    <row r="184" spans="1:11">
      <c r="A184" s="116">
        <v>3233</v>
      </c>
      <c r="B184" s="117" t="s">
        <v>178</v>
      </c>
      <c r="C184" s="122">
        <f t="shared" ref="C184:C197" si="4">D184+E184+F184+G184+H184+I184+J184</f>
        <v>1480</v>
      </c>
      <c r="D184" s="122">
        <v>1480</v>
      </c>
      <c r="E184" s="118"/>
      <c r="F184" s="118"/>
      <c r="G184" s="118"/>
      <c r="H184" s="118"/>
      <c r="I184" s="118"/>
      <c r="J184" s="118"/>
      <c r="K184" s="118"/>
    </row>
    <row r="185" spans="1:11">
      <c r="A185" s="116">
        <v>3234</v>
      </c>
      <c r="B185" s="117" t="s">
        <v>179</v>
      </c>
      <c r="C185" s="122">
        <f t="shared" si="4"/>
        <v>102000</v>
      </c>
      <c r="D185" s="122">
        <v>102000</v>
      </c>
      <c r="E185" s="118"/>
      <c r="F185" s="118"/>
      <c r="G185" s="118"/>
      <c r="H185" s="118"/>
      <c r="I185" s="118"/>
      <c r="J185" s="118"/>
      <c r="K185" s="118"/>
    </row>
    <row r="186" spans="1:11">
      <c r="A186" s="116">
        <v>3235</v>
      </c>
      <c r="B186" s="117" t="s">
        <v>180</v>
      </c>
      <c r="C186" s="122">
        <f t="shared" si="4"/>
        <v>0</v>
      </c>
      <c r="D186" s="118"/>
      <c r="E186" s="118"/>
      <c r="F186" s="118"/>
      <c r="G186" s="118"/>
      <c r="H186" s="118"/>
      <c r="I186" s="118"/>
      <c r="J186" s="118"/>
      <c r="K186" s="118"/>
    </row>
    <row r="187" spans="1:11">
      <c r="A187" s="116">
        <v>3236</v>
      </c>
      <c r="B187" s="117" t="s">
        <v>181</v>
      </c>
      <c r="C187" s="122">
        <f t="shared" si="4"/>
        <v>10000</v>
      </c>
      <c r="D187" s="122">
        <v>10000</v>
      </c>
      <c r="E187" s="118"/>
      <c r="F187" s="118"/>
      <c r="G187" s="118"/>
      <c r="H187" s="118"/>
      <c r="I187" s="118"/>
      <c r="J187" s="118"/>
      <c r="K187" s="118"/>
    </row>
    <row r="188" spans="1:11">
      <c r="A188" s="116">
        <v>3237</v>
      </c>
      <c r="B188" s="117" t="s">
        <v>182</v>
      </c>
      <c r="C188" s="122">
        <f t="shared" si="4"/>
        <v>6000</v>
      </c>
      <c r="D188" s="122">
        <v>6000</v>
      </c>
      <c r="E188" s="118"/>
      <c r="F188" s="118"/>
      <c r="G188" s="118"/>
      <c r="H188" s="118"/>
      <c r="I188" s="118"/>
      <c r="J188" s="118"/>
      <c r="K188" s="118"/>
    </row>
    <row r="189" spans="1:11">
      <c r="A189" s="116">
        <v>3238</v>
      </c>
      <c r="B189" s="117" t="s">
        <v>183</v>
      </c>
      <c r="C189" s="122">
        <f t="shared" si="4"/>
        <v>44000</v>
      </c>
      <c r="D189" s="122">
        <v>44000</v>
      </c>
      <c r="E189" s="118"/>
      <c r="F189" s="118"/>
      <c r="G189" s="118"/>
      <c r="H189" s="118"/>
      <c r="I189" s="118"/>
      <c r="J189" s="118"/>
      <c r="K189" s="118"/>
    </row>
    <row r="190" spans="1:11">
      <c r="A190" s="116">
        <v>3239</v>
      </c>
      <c r="B190" s="117" t="s">
        <v>184</v>
      </c>
      <c r="C190" s="122">
        <f t="shared" si="4"/>
        <v>35220</v>
      </c>
      <c r="D190" s="122">
        <v>19400</v>
      </c>
      <c r="E190" s="122">
        <v>300</v>
      </c>
      <c r="F190" s="122">
        <v>15520</v>
      </c>
      <c r="G190" s="118"/>
      <c r="H190" s="118"/>
      <c r="I190" s="118"/>
      <c r="J190" s="118"/>
      <c r="K190" s="118"/>
    </row>
    <row r="191" spans="1:11" ht="25.5">
      <c r="A191" s="116">
        <v>3241</v>
      </c>
      <c r="B191" s="117" t="s">
        <v>51</v>
      </c>
      <c r="C191" s="122">
        <f t="shared" si="4"/>
        <v>5000</v>
      </c>
      <c r="D191" s="118"/>
      <c r="E191" s="118"/>
      <c r="F191" s="122">
        <v>5000</v>
      </c>
      <c r="G191" s="118"/>
      <c r="H191" s="118"/>
      <c r="I191" s="118"/>
      <c r="J191" s="118"/>
      <c r="K191" s="118"/>
    </row>
    <row r="192" spans="1:11" ht="25.5">
      <c r="A192" s="116">
        <v>3291</v>
      </c>
      <c r="B192" s="117" t="s">
        <v>185</v>
      </c>
      <c r="C192" s="122">
        <f t="shared" si="4"/>
        <v>0</v>
      </c>
      <c r="D192" s="118"/>
      <c r="E192" s="118"/>
      <c r="F192" s="118"/>
      <c r="G192" s="118"/>
      <c r="H192" s="118"/>
      <c r="I192" s="118"/>
      <c r="J192" s="118"/>
      <c r="K192" s="118"/>
    </row>
    <row r="193" spans="1:11">
      <c r="A193" s="116">
        <v>3292</v>
      </c>
      <c r="B193" s="117" t="s">
        <v>186</v>
      </c>
      <c r="C193" s="122">
        <f t="shared" si="4"/>
        <v>1945.94</v>
      </c>
      <c r="D193" s="122">
        <v>1945.94</v>
      </c>
      <c r="E193" s="118"/>
      <c r="F193" s="118"/>
      <c r="G193" s="118"/>
      <c r="H193" s="118"/>
      <c r="I193" s="118"/>
      <c r="J193" s="118"/>
      <c r="K193" s="118"/>
    </row>
    <row r="194" spans="1:11">
      <c r="A194" s="116">
        <v>3293</v>
      </c>
      <c r="B194" s="117" t="s">
        <v>187</v>
      </c>
      <c r="C194" s="122">
        <f t="shared" si="4"/>
        <v>3000</v>
      </c>
      <c r="D194" s="122">
        <v>3000</v>
      </c>
      <c r="E194" s="118"/>
      <c r="F194" s="118"/>
      <c r="G194" s="118"/>
      <c r="H194" s="118"/>
      <c r="I194" s="118"/>
      <c r="J194" s="118"/>
      <c r="K194" s="118"/>
    </row>
    <row r="195" spans="1:11">
      <c r="A195" s="116">
        <v>3294</v>
      </c>
      <c r="B195" s="117" t="s">
        <v>188</v>
      </c>
      <c r="C195" s="122">
        <f t="shared" si="4"/>
        <v>2000</v>
      </c>
      <c r="D195" s="122">
        <v>2000</v>
      </c>
      <c r="E195" s="118"/>
      <c r="F195" s="118"/>
      <c r="G195" s="118"/>
      <c r="H195" s="118"/>
      <c r="I195" s="118"/>
      <c r="J195" s="118"/>
      <c r="K195" s="118"/>
    </row>
    <row r="196" spans="1:11">
      <c r="A196" s="131">
        <v>3295</v>
      </c>
      <c r="B196" s="132" t="s">
        <v>189</v>
      </c>
      <c r="C196" s="122">
        <f t="shared" si="4"/>
        <v>9750</v>
      </c>
      <c r="D196" s="134"/>
      <c r="E196" s="134"/>
      <c r="F196" s="134"/>
      <c r="G196" s="133">
        <v>9750</v>
      </c>
      <c r="H196" s="134"/>
      <c r="I196" s="134"/>
      <c r="J196" s="134"/>
      <c r="K196" s="118"/>
    </row>
    <row r="197" spans="1:11">
      <c r="A197" s="116">
        <v>3299</v>
      </c>
      <c r="B197" s="117" t="s">
        <v>190</v>
      </c>
      <c r="C197" s="122">
        <f t="shared" si="4"/>
        <v>12000</v>
      </c>
      <c r="D197" s="122">
        <v>12000</v>
      </c>
      <c r="E197" s="118"/>
      <c r="F197" s="118"/>
      <c r="G197" s="118"/>
      <c r="H197" s="118"/>
      <c r="I197" s="118"/>
      <c r="J197" s="118"/>
      <c r="K197" s="118"/>
    </row>
    <row r="198" spans="1:11">
      <c r="A198" s="163">
        <v>34</v>
      </c>
      <c r="B198" s="169" t="s">
        <v>54</v>
      </c>
      <c r="C198" s="170">
        <f>D198+E198+F198+G198+H198+I198+J198</f>
        <v>7300</v>
      </c>
      <c r="D198" s="170">
        <f>D199+D200+D201+D202</f>
        <v>7300</v>
      </c>
      <c r="E198" s="171"/>
      <c r="F198" s="171"/>
      <c r="G198" s="171"/>
      <c r="H198" s="171"/>
      <c r="I198" s="171"/>
      <c r="J198" s="171"/>
      <c r="K198" s="166"/>
    </row>
    <row r="199" spans="1:11">
      <c r="A199" s="116">
        <v>3431</v>
      </c>
      <c r="B199" s="117" t="s">
        <v>191</v>
      </c>
      <c r="C199" s="122">
        <f t="shared" ref="C199:C202" si="5">D199+E199+F199+G199+H199+I199+J199</f>
        <v>6000</v>
      </c>
      <c r="D199" s="122">
        <v>6000</v>
      </c>
      <c r="E199" s="118"/>
      <c r="F199" s="118"/>
      <c r="G199" s="118"/>
      <c r="H199" s="118"/>
      <c r="I199" s="118"/>
      <c r="J199" s="118"/>
      <c r="K199" s="118"/>
    </row>
    <row r="200" spans="1:11" ht="25.5">
      <c r="A200" s="116">
        <v>3432</v>
      </c>
      <c r="B200" s="117" t="s">
        <v>192</v>
      </c>
      <c r="C200" s="122">
        <f t="shared" si="5"/>
        <v>0</v>
      </c>
      <c r="D200" s="118"/>
      <c r="E200" s="118"/>
      <c r="F200" s="118"/>
      <c r="G200" s="118"/>
      <c r="H200" s="118"/>
      <c r="I200" s="118"/>
      <c r="J200" s="118"/>
      <c r="K200" s="118"/>
    </row>
    <row r="201" spans="1:11">
      <c r="A201" s="116">
        <v>3433</v>
      </c>
      <c r="B201" s="117" t="s">
        <v>193</v>
      </c>
      <c r="C201" s="122">
        <f t="shared" si="5"/>
        <v>500</v>
      </c>
      <c r="D201" s="152">
        <v>500</v>
      </c>
      <c r="E201" s="118"/>
      <c r="F201" s="118"/>
      <c r="G201" s="118"/>
      <c r="H201" s="118"/>
      <c r="I201" s="118"/>
      <c r="J201" s="118"/>
      <c r="K201" s="118"/>
    </row>
    <row r="202" spans="1:11">
      <c r="A202" s="116">
        <v>3434</v>
      </c>
      <c r="B202" s="117" t="s">
        <v>194</v>
      </c>
      <c r="C202" s="122">
        <f t="shared" si="5"/>
        <v>800</v>
      </c>
      <c r="D202" s="152">
        <v>800</v>
      </c>
      <c r="E202" s="118"/>
      <c r="F202" s="118"/>
      <c r="G202" s="118"/>
      <c r="H202" s="118"/>
      <c r="I202" s="118"/>
      <c r="J202" s="118"/>
      <c r="K202" s="118"/>
    </row>
    <row r="203" spans="1:11">
      <c r="A203" s="163">
        <v>37</v>
      </c>
      <c r="B203" s="169" t="s">
        <v>210</v>
      </c>
      <c r="C203" s="170">
        <f>C204</f>
        <v>2000</v>
      </c>
      <c r="D203" s="170">
        <f>D204</f>
        <v>2000</v>
      </c>
      <c r="E203" s="171"/>
      <c r="F203" s="171"/>
      <c r="G203" s="171"/>
      <c r="H203" s="171"/>
      <c r="I203" s="171"/>
      <c r="J203" s="171"/>
      <c r="K203" s="171"/>
    </row>
    <row r="204" spans="1:11">
      <c r="A204" s="116">
        <v>3722</v>
      </c>
      <c r="B204" s="117" t="s">
        <v>210</v>
      </c>
      <c r="C204" s="122">
        <f t="shared" ref="C204" si="6">D204+E204+F204+G204+H204+I204+J204</f>
        <v>2000</v>
      </c>
      <c r="D204" s="155">
        <v>2000</v>
      </c>
      <c r="E204" s="118"/>
      <c r="F204" s="118"/>
      <c r="G204" s="118"/>
      <c r="H204" s="118"/>
      <c r="I204" s="118"/>
      <c r="J204" s="118"/>
      <c r="K204" s="118"/>
    </row>
    <row r="205" spans="1:11">
      <c r="A205" s="163" t="s">
        <v>195</v>
      </c>
      <c r="B205" s="169" t="s">
        <v>196</v>
      </c>
      <c r="C205" s="170">
        <f>F205</f>
        <v>84000</v>
      </c>
      <c r="D205" s="171"/>
      <c r="E205" s="171"/>
      <c r="F205" s="170">
        <f>F206+F212+F214</f>
        <v>84000</v>
      </c>
      <c r="G205" s="171"/>
      <c r="H205" s="171"/>
      <c r="I205" s="171"/>
      <c r="J205" s="171"/>
      <c r="K205" s="171"/>
    </row>
    <row r="206" spans="1:11">
      <c r="A206" s="116">
        <v>4221</v>
      </c>
      <c r="B206" s="117" t="s">
        <v>197</v>
      </c>
      <c r="C206" s="122">
        <v>50000</v>
      </c>
      <c r="D206" s="118"/>
      <c r="E206" s="118"/>
      <c r="F206" s="122">
        <v>50000</v>
      </c>
      <c r="G206" s="118"/>
      <c r="H206" s="118"/>
      <c r="I206" s="118"/>
      <c r="J206" s="118"/>
      <c r="K206" s="118"/>
    </row>
    <row r="207" spans="1:11">
      <c r="A207" s="116">
        <v>4222</v>
      </c>
      <c r="B207" s="117" t="s">
        <v>198</v>
      </c>
      <c r="C207" s="118"/>
      <c r="D207" s="118"/>
      <c r="E207" s="118"/>
      <c r="F207" s="118"/>
      <c r="G207" s="118"/>
      <c r="H207" s="118"/>
      <c r="I207" s="118"/>
      <c r="J207" s="118"/>
      <c r="K207" s="118"/>
    </row>
    <row r="208" spans="1:11">
      <c r="A208" s="116">
        <v>4223</v>
      </c>
      <c r="B208" s="117" t="s">
        <v>199</v>
      </c>
      <c r="C208" s="118"/>
      <c r="D208" s="118"/>
      <c r="E208" s="118"/>
      <c r="F208" s="118"/>
      <c r="G208" s="118"/>
      <c r="H208" s="118"/>
      <c r="I208" s="118"/>
      <c r="J208" s="118"/>
      <c r="K208" s="118"/>
    </row>
    <row r="209" spans="1:11">
      <c r="A209" s="116">
        <v>4224</v>
      </c>
      <c r="B209" s="117" t="s">
        <v>200</v>
      </c>
      <c r="C209" s="118"/>
      <c r="D209" s="118"/>
      <c r="E209" s="118"/>
      <c r="F209" s="118"/>
      <c r="G209" s="118"/>
      <c r="H209" s="118"/>
      <c r="I209" s="118"/>
      <c r="J209" s="118"/>
      <c r="K209" s="118"/>
    </row>
    <row r="210" spans="1:11">
      <c r="A210" s="116">
        <v>4225</v>
      </c>
      <c r="B210" s="117" t="s">
        <v>201</v>
      </c>
      <c r="C210" s="118"/>
      <c r="D210" s="118"/>
      <c r="E210" s="118"/>
      <c r="F210" s="118"/>
      <c r="G210" s="118"/>
      <c r="H210" s="118"/>
      <c r="I210" s="118"/>
      <c r="J210" s="118"/>
      <c r="K210" s="118"/>
    </row>
    <row r="211" spans="1:11">
      <c r="A211" s="116">
        <v>4226</v>
      </c>
      <c r="B211" s="117" t="s">
        <v>202</v>
      </c>
      <c r="C211" s="118"/>
      <c r="D211" s="118"/>
      <c r="E211" s="118"/>
      <c r="F211" s="118"/>
      <c r="G211" s="118"/>
      <c r="H211" s="118"/>
      <c r="I211" s="118"/>
      <c r="J211" s="118"/>
      <c r="K211" s="118"/>
    </row>
    <row r="212" spans="1:11">
      <c r="A212" s="116">
        <v>4227</v>
      </c>
      <c r="B212" s="117" t="s">
        <v>203</v>
      </c>
      <c r="C212" s="122">
        <v>26500</v>
      </c>
      <c r="D212" s="118"/>
      <c r="E212" s="118"/>
      <c r="F212" s="122">
        <v>26000</v>
      </c>
      <c r="G212" s="118"/>
      <c r="H212" s="118"/>
      <c r="I212" s="118"/>
      <c r="J212" s="118"/>
      <c r="K212" s="118"/>
    </row>
    <row r="213" spans="1:11">
      <c r="A213" s="116">
        <v>4231</v>
      </c>
      <c r="B213" s="117" t="s">
        <v>204</v>
      </c>
      <c r="C213" s="118"/>
      <c r="D213" s="118"/>
      <c r="E213" s="118"/>
      <c r="F213" s="118"/>
      <c r="G213" s="118"/>
      <c r="H213" s="118"/>
      <c r="I213" s="118"/>
      <c r="J213" s="118"/>
      <c r="K213" s="118"/>
    </row>
    <row r="214" spans="1:11">
      <c r="A214" s="116">
        <v>4241</v>
      </c>
      <c r="B214" s="117" t="s">
        <v>205</v>
      </c>
      <c r="C214" s="122">
        <v>8000</v>
      </c>
      <c r="D214" s="118"/>
      <c r="E214" s="118"/>
      <c r="F214" s="122">
        <v>8000</v>
      </c>
      <c r="G214" s="118"/>
      <c r="H214" s="118"/>
      <c r="I214" s="118"/>
      <c r="J214" s="118"/>
      <c r="K214" s="118"/>
    </row>
    <row r="215" spans="1:11">
      <c r="A215" s="145" t="s">
        <v>156</v>
      </c>
      <c r="B215" s="149" t="s">
        <v>206</v>
      </c>
      <c r="C215" s="150">
        <v>2000</v>
      </c>
      <c r="D215" s="150">
        <v>2000</v>
      </c>
      <c r="E215" s="151"/>
      <c r="F215" s="151"/>
      <c r="G215" s="151"/>
      <c r="H215" s="151"/>
      <c r="I215" s="151"/>
      <c r="J215" s="151"/>
      <c r="K215" s="177"/>
    </row>
    <row r="216" spans="1:11">
      <c r="A216" s="127">
        <v>3</v>
      </c>
      <c r="B216" s="128" t="s">
        <v>158</v>
      </c>
      <c r="C216" s="156">
        <v>2000</v>
      </c>
      <c r="D216" s="157">
        <f>D217</f>
        <v>2000</v>
      </c>
      <c r="E216" s="130"/>
      <c r="F216" s="130"/>
      <c r="G216" s="130"/>
      <c r="H216" s="130"/>
      <c r="I216" s="130"/>
      <c r="J216" s="130"/>
      <c r="K216" s="148"/>
    </row>
    <row r="217" spans="1:11">
      <c r="A217" s="163">
        <v>32</v>
      </c>
      <c r="B217" s="164" t="s">
        <v>25</v>
      </c>
      <c r="C217" s="173">
        <v>2000</v>
      </c>
      <c r="D217" s="174">
        <f>SUM(D218:D243)</f>
        <v>2000</v>
      </c>
      <c r="E217" s="166"/>
      <c r="F217" s="166"/>
      <c r="G217" s="166"/>
      <c r="H217" s="166"/>
      <c r="I217" s="166"/>
      <c r="J217" s="166"/>
      <c r="K217" s="166"/>
    </row>
    <row r="218" spans="1:11">
      <c r="A218" s="116">
        <v>3211</v>
      </c>
      <c r="B218" s="117" t="s">
        <v>165</v>
      </c>
      <c r="C218" s="118"/>
      <c r="D218" s="153"/>
      <c r="E218" s="118"/>
      <c r="F218" s="118"/>
      <c r="G218" s="118"/>
      <c r="H218" s="118"/>
      <c r="I218" s="118"/>
      <c r="J218" s="118"/>
      <c r="K218" s="118"/>
    </row>
    <row r="219" spans="1:11" ht="25.5">
      <c r="A219" s="116">
        <v>3212</v>
      </c>
      <c r="B219" s="117" t="s">
        <v>166</v>
      </c>
      <c r="C219" s="118"/>
      <c r="D219" s="118"/>
      <c r="E219" s="118"/>
      <c r="F219" s="118"/>
      <c r="G219" s="118"/>
      <c r="H219" s="118"/>
      <c r="I219" s="118"/>
      <c r="J219" s="118"/>
      <c r="K219" s="118"/>
    </row>
    <row r="220" spans="1:11">
      <c r="A220" s="116">
        <v>3213</v>
      </c>
      <c r="B220" s="117" t="s">
        <v>167</v>
      </c>
      <c r="C220" s="118"/>
      <c r="D220" s="118"/>
      <c r="E220" s="118"/>
      <c r="F220" s="118"/>
      <c r="G220" s="118"/>
      <c r="H220" s="118"/>
      <c r="I220" s="118"/>
      <c r="J220" s="118"/>
      <c r="K220" s="118"/>
    </row>
    <row r="221" spans="1:11">
      <c r="A221" s="116">
        <v>3214</v>
      </c>
      <c r="B221" s="117" t="s">
        <v>168</v>
      </c>
      <c r="C221" s="118"/>
      <c r="D221" s="118"/>
      <c r="E221" s="118"/>
      <c r="F221" s="118"/>
      <c r="G221" s="118"/>
      <c r="H221" s="118"/>
      <c r="I221" s="118"/>
      <c r="J221" s="118"/>
      <c r="K221" s="118"/>
    </row>
    <row r="222" spans="1:11">
      <c r="A222" s="116">
        <v>3221</v>
      </c>
      <c r="B222" s="117" t="s">
        <v>169</v>
      </c>
      <c r="C222" s="118"/>
      <c r="D222" s="118"/>
      <c r="E222" s="118"/>
      <c r="F222" s="118"/>
      <c r="G222" s="118"/>
      <c r="H222" s="118"/>
      <c r="I222" s="118"/>
      <c r="J222" s="118"/>
      <c r="K222" s="118"/>
    </row>
    <row r="223" spans="1:11">
      <c r="A223" s="116">
        <v>3222</v>
      </c>
      <c r="B223" s="117" t="s">
        <v>170</v>
      </c>
      <c r="C223" s="118"/>
      <c r="D223" s="118"/>
      <c r="E223" s="118"/>
      <c r="F223" s="118"/>
      <c r="G223" s="118"/>
      <c r="H223" s="118"/>
      <c r="I223" s="118"/>
      <c r="J223" s="118"/>
      <c r="K223" s="118"/>
    </row>
    <row r="224" spans="1:11">
      <c r="A224" s="116">
        <v>3223</v>
      </c>
      <c r="B224" s="117" t="s">
        <v>171</v>
      </c>
      <c r="C224" s="118"/>
      <c r="D224" s="118"/>
      <c r="E224" s="118"/>
      <c r="F224" s="118"/>
      <c r="G224" s="118"/>
      <c r="H224" s="118"/>
      <c r="I224" s="118"/>
      <c r="J224" s="118"/>
      <c r="K224" s="118"/>
    </row>
    <row r="225" spans="1:11" ht="25.5">
      <c r="A225" s="116">
        <v>3224</v>
      </c>
      <c r="B225" s="117" t="s">
        <v>172</v>
      </c>
      <c r="C225" s="118"/>
      <c r="D225" s="118"/>
      <c r="E225" s="118"/>
      <c r="F225" s="118"/>
      <c r="G225" s="118"/>
      <c r="H225" s="118"/>
      <c r="I225" s="118"/>
      <c r="J225" s="118"/>
      <c r="K225" s="118"/>
    </row>
    <row r="226" spans="1:11">
      <c r="A226" s="116">
        <v>3225</v>
      </c>
      <c r="B226" s="117" t="s">
        <v>173</v>
      </c>
      <c r="C226" s="153">
        <v>2000</v>
      </c>
      <c r="D226" s="153">
        <v>2000</v>
      </c>
      <c r="E226" s="118"/>
      <c r="F226" s="118"/>
      <c r="G226" s="118"/>
      <c r="H226" s="118"/>
      <c r="I226" s="118"/>
      <c r="J226" s="118"/>
      <c r="K226" s="118"/>
    </row>
    <row r="227" spans="1:11">
      <c r="A227" s="116">
        <v>3227</v>
      </c>
      <c r="B227" s="117" t="s">
        <v>175</v>
      </c>
      <c r="C227" s="118"/>
      <c r="D227" s="118"/>
      <c r="E227" s="118"/>
      <c r="F227" s="118"/>
      <c r="G227" s="118"/>
      <c r="H227" s="118"/>
      <c r="I227" s="118"/>
      <c r="J227" s="118"/>
      <c r="K227" s="118"/>
    </row>
    <row r="228" spans="1:11">
      <c r="A228" s="116">
        <v>3231</v>
      </c>
      <c r="B228" s="117" t="s">
        <v>176</v>
      </c>
      <c r="C228" s="118"/>
      <c r="D228" s="118"/>
      <c r="E228" s="118"/>
      <c r="F228" s="118"/>
      <c r="G228" s="118"/>
      <c r="H228" s="118"/>
      <c r="I228" s="118"/>
      <c r="J228" s="118"/>
      <c r="K228" s="118"/>
    </row>
    <row r="229" spans="1:11">
      <c r="A229" s="116">
        <v>3232</v>
      </c>
      <c r="B229" s="117" t="s">
        <v>177</v>
      </c>
      <c r="C229" s="118"/>
      <c r="D229" s="118"/>
      <c r="E229" s="118"/>
      <c r="F229" s="118"/>
      <c r="G229" s="118"/>
      <c r="H229" s="118"/>
      <c r="I229" s="118"/>
      <c r="J229" s="118"/>
      <c r="K229" s="118"/>
    </row>
    <row r="230" spans="1:11">
      <c r="A230" s="116">
        <v>3233</v>
      </c>
      <c r="B230" s="117" t="s">
        <v>178</v>
      </c>
      <c r="C230" s="118"/>
      <c r="D230" s="118"/>
      <c r="E230" s="118"/>
      <c r="F230" s="118"/>
      <c r="G230" s="118"/>
      <c r="H230" s="118"/>
      <c r="I230" s="118"/>
      <c r="J230" s="118"/>
      <c r="K230" s="118"/>
    </row>
    <row r="231" spans="1:11">
      <c r="A231" s="116">
        <v>3234</v>
      </c>
      <c r="B231" s="117" t="s">
        <v>179</v>
      </c>
      <c r="C231" s="118"/>
      <c r="D231" s="118"/>
      <c r="E231" s="118"/>
      <c r="F231" s="118"/>
      <c r="G231" s="118"/>
      <c r="H231" s="118"/>
      <c r="I231" s="118"/>
      <c r="J231" s="118"/>
      <c r="K231" s="118"/>
    </row>
    <row r="232" spans="1:11">
      <c r="A232" s="116">
        <v>3235</v>
      </c>
      <c r="B232" s="117" t="s">
        <v>180</v>
      </c>
      <c r="C232" s="118"/>
      <c r="D232" s="118"/>
      <c r="E232" s="118"/>
      <c r="F232" s="118"/>
      <c r="G232" s="118"/>
      <c r="H232" s="118"/>
      <c r="I232" s="118"/>
      <c r="J232" s="118"/>
      <c r="K232" s="118"/>
    </row>
    <row r="233" spans="1:11">
      <c r="A233" s="116">
        <v>3236</v>
      </c>
      <c r="B233" s="117" t="s">
        <v>181</v>
      </c>
      <c r="C233" s="118"/>
      <c r="D233" s="118"/>
      <c r="E233" s="118"/>
      <c r="F233" s="118"/>
      <c r="G233" s="118"/>
      <c r="H233" s="118"/>
      <c r="I233" s="118"/>
      <c r="J233" s="118"/>
      <c r="K233" s="118"/>
    </row>
    <row r="234" spans="1:11">
      <c r="A234" s="116">
        <v>3237</v>
      </c>
      <c r="B234" s="117" t="s">
        <v>182</v>
      </c>
      <c r="C234" s="122"/>
      <c r="D234" s="122"/>
      <c r="E234" s="118"/>
      <c r="F234" s="118"/>
      <c r="G234" s="118"/>
      <c r="H234" s="118"/>
      <c r="I234" s="118"/>
      <c r="J234" s="118"/>
      <c r="K234" s="118"/>
    </row>
    <row r="235" spans="1:11">
      <c r="A235" s="116">
        <v>3238</v>
      </c>
      <c r="B235" s="117" t="s">
        <v>183</v>
      </c>
      <c r="C235" s="118"/>
      <c r="D235" s="118"/>
      <c r="E235" s="118"/>
      <c r="F235" s="118"/>
      <c r="G235" s="118"/>
      <c r="H235" s="118"/>
      <c r="I235" s="118"/>
      <c r="J235" s="118"/>
      <c r="K235" s="118"/>
    </row>
    <row r="236" spans="1:11">
      <c r="A236" s="116">
        <v>3239</v>
      </c>
      <c r="B236" s="117" t="s">
        <v>184</v>
      </c>
      <c r="C236" s="118"/>
      <c r="D236" s="118"/>
      <c r="E236" s="118"/>
      <c r="F236" s="118"/>
      <c r="G236" s="118"/>
      <c r="H236" s="118"/>
      <c r="I236" s="118"/>
      <c r="J236" s="118"/>
      <c r="K236" s="118"/>
    </row>
    <row r="237" spans="1:11" ht="25.5">
      <c r="A237" s="116">
        <v>3241</v>
      </c>
      <c r="B237" s="117" t="s">
        <v>51</v>
      </c>
      <c r="C237" s="118"/>
      <c r="D237" s="118"/>
      <c r="E237" s="118"/>
      <c r="F237" s="118"/>
      <c r="G237" s="118"/>
      <c r="H237" s="118"/>
      <c r="I237" s="118"/>
      <c r="J237" s="118"/>
      <c r="K237" s="118"/>
    </row>
    <row r="238" spans="1:11" ht="25.5">
      <c r="A238" s="116">
        <v>3291</v>
      </c>
      <c r="B238" s="117" t="s">
        <v>185</v>
      </c>
      <c r="C238" s="118"/>
      <c r="D238" s="118"/>
      <c r="E238" s="118"/>
      <c r="F238" s="118"/>
      <c r="G238" s="118"/>
      <c r="H238" s="118"/>
      <c r="I238" s="118"/>
      <c r="J238" s="118"/>
      <c r="K238" s="118"/>
    </row>
    <row r="239" spans="1:11">
      <c r="A239" s="116">
        <v>3292</v>
      </c>
      <c r="B239" s="117" t="s">
        <v>186</v>
      </c>
      <c r="C239" s="118"/>
      <c r="D239" s="118"/>
      <c r="E239" s="118"/>
      <c r="F239" s="118"/>
      <c r="G239" s="118"/>
      <c r="H239" s="118"/>
      <c r="I239" s="118"/>
      <c r="J239" s="118"/>
      <c r="K239" s="118"/>
    </row>
    <row r="240" spans="1:11">
      <c r="A240" s="116">
        <v>3293</v>
      </c>
      <c r="B240" s="117" t="s">
        <v>187</v>
      </c>
      <c r="C240" s="118"/>
      <c r="D240" s="118"/>
      <c r="E240" s="118"/>
      <c r="F240" s="118"/>
      <c r="G240" s="118"/>
      <c r="H240" s="118"/>
      <c r="I240" s="118"/>
      <c r="J240" s="118"/>
      <c r="K240" s="118"/>
    </row>
    <row r="241" spans="1:11">
      <c r="A241" s="116">
        <v>3294</v>
      </c>
      <c r="B241" s="117" t="s">
        <v>188</v>
      </c>
      <c r="C241" s="118"/>
      <c r="D241" s="118"/>
      <c r="E241" s="118"/>
      <c r="F241" s="118"/>
      <c r="G241" s="118"/>
      <c r="H241" s="118"/>
      <c r="I241" s="118"/>
      <c r="J241" s="118"/>
      <c r="K241" s="118"/>
    </row>
    <row r="242" spans="1:11">
      <c r="A242" s="116">
        <v>3295</v>
      </c>
      <c r="B242" s="117" t="s">
        <v>189</v>
      </c>
      <c r="C242" s="118"/>
      <c r="D242" s="118"/>
      <c r="E242" s="118"/>
      <c r="F242" s="118"/>
      <c r="G242" s="118"/>
      <c r="H242" s="118"/>
      <c r="I242" s="118"/>
      <c r="J242" s="118"/>
      <c r="K242" s="118"/>
    </row>
    <row r="243" spans="1:11">
      <c r="A243" s="116">
        <v>3299</v>
      </c>
      <c r="B243" s="117" t="s">
        <v>190</v>
      </c>
      <c r="C243" s="118"/>
      <c r="D243" s="118"/>
      <c r="E243" s="118"/>
      <c r="F243" s="118"/>
      <c r="G243" s="118"/>
      <c r="H243" s="118"/>
      <c r="I243" s="118"/>
      <c r="J243" s="118"/>
      <c r="K243" s="118"/>
    </row>
    <row r="244" spans="1:11" ht="38.25">
      <c r="A244" s="145" t="s">
        <v>156</v>
      </c>
      <c r="B244" s="149" t="s">
        <v>207</v>
      </c>
      <c r="C244" s="150">
        <v>6000</v>
      </c>
      <c r="D244" s="150">
        <v>6000</v>
      </c>
      <c r="E244" s="151"/>
      <c r="F244" s="151"/>
      <c r="G244" s="151"/>
      <c r="H244" s="151"/>
      <c r="I244" s="151"/>
      <c r="J244" s="151"/>
      <c r="K244" s="177"/>
    </row>
    <row r="245" spans="1:11">
      <c r="A245" s="127">
        <v>3</v>
      </c>
      <c r="B245" s="128" t="s">
        <v>158</v>
      </c>
      <c r="C245" s="129">
        <v>6000</v>
      </c>
      <c r="D245" s="129">
        <v>6000</v>
      </c>
      <c r="E245" s="130"/>
      <c r="F245" s="130"/>
      <c r="G245" s="130"/>
      <c r="H245" s="130"/>
      <c r="I245" s="130"/>
      <c r="J245" s="130"/>
      <c r="K245" s="148"/>
    </row>
    <row r="246" spans="1:11">
      <c r="A246" s="116">
        <v>31</v>
      </c>
      <c r="B246" s="117" t="s">
        <v>21</v>
      </c>
      <c r="C246" s="118"/>
      <c r="D246" s="118"/>
      <c r="E246" s="118"/>
      <c r="F246" s="118"/>
      <c r="G246" s="118"/>
      <c r="H246" s="118"/>
      <c r="I246" s="118"/>
      <c r="J246" s="118"/>
      <c r="K246" s="118"/>
    </row>
    <row r="247" spans="1:11">
      <c r="A247" s="116">
        <v>3111</v>
      </c>
      <c r="B247" s="117" t="s">
        <v>159</v>
      </c>
      <c r="C247" s="118"/>
      <c r="D247" s="118"/>
      <c r="E247" s="118"/>
      <c r="F247" s="118"/>
      <c r="G247" s="118"/>
      <c r="H247" s="118"/>
      <c r="I247" s="118"/>
      <c r="J247" s="118"/>
      <c r="K247" s="118"/>
    </row>
    <row r="248" spans="1:11">
      <c r="A248" s="116">
        <v>3113</v>
      </c>
      <c r="B248" s="117" t="s">
        <v>160</v>
      </c>
      <c r="C248" s="118"/>
      <c r="D248" s="118"/>
      <c r="E248" s="118"/>
      <c r="F248" s="118"/>
      <c r="G248" s="118"/>
      <c r="H248" s="118"/>
      <c r="I248" s="118"/>
      <c r="J248" s="118"/>
      <c r="K248" s="118"/>
    </row>
    <row r="249" spans="1:11">
      <c r="A249" s="116">
        <v>3114</v>
      </c>
      <c r="B249" s="117" t="s">
        <v>161</v>
      </c>
      <c r="C249" s="118"/>
      <c r="D249" s="118"/>
      <c r="E249" s="118"/>
      <c r="F249" s="118"/>
      <c r="G249" s="118"/>
      <c r="H249" s="118"/>
      <c r="I249" s="118"/>
      <c r="J249" s="118"/>
      <c r="K249" s="118"/>
    </row>
    <row r="250" spans="1:11">
      <c r="A250" s="116">
        <v>3121</v>
      </c>
      <c r="B250" s="117" t="s">
        <v>23</v>
      </c>
      <c r="C250" s="118"/>
      <c r="D250" s="118"/>
      <c r="E250" s="118"/>
      <c r="F250" s="118"/>
      <c r="G250" s="118"/>
      <c r="H250" s="118"/>
      <c r="I250" s="118"/>
      <c r="J250" s="118"/>
      <c r="K250" s="118"/>
    </row>
    <row r="251" spans="1:11">
      <c r="A251" s="116">
        <v>3131</v>
      </c>
      <c r="B251" s="117" t="s">
        <v>162</v>
      </c>
      <c r="C251" s="118"/>
      <c r="D251" s="118"/>
      <c r="E251" s="118"/>
      <c r="F251" s="118"/>
      <c r="G251" s="118"/>
      <c r="H251" s="118"/>
      <c r="I251" s="118"/>
      <c r="J251" s="118"/>
      <c r="K251" s="118"/>
    </row>
    <row r="252" spans="1:11">
      <c r="A252" s="116">
        <v>3132</v>
      </c>
      <c r="B252" s="117" t="s">
        <v>163</v>
      </c>
      <c r="C252" s="118"/>
      <c r="D252" s="118"/>
      <c r="E252" s="118"/>
      <c r="F252" s="118"/>
      <c r="G252" s="118"/>
      <c r="H252" s="118"/>
      <c r="I252" s="118"/>
      <c r="J252" s="118"/>
      <c r="K252" s="118"/>
    </row>
    <row r="253" spans="1:11" ht="25.5">
      <c r="A253" s="116">
        <v>3133</v>
      </c>
      <c r="B253" s="117" t="s">
        <v>164</v>
      </c>
      <c r="C253" s="118"/>
      <c r="D253" s="118"/>
      <c r="E253" s="118"/>
      <c r="F253" s="118"/>
      <c r="G253" s="118"/>
      <c r="H253" s="118"/>
      <c r="I253" s="118"/>
      <c r="J253" s="118"/>
      <c r="K253" s="118"/>
    </row>
    <row r="254" spans="1:11">
      <c r="A254" s="127">
        <v>32</v>
      </c>
      <c r="B254" s="146" t="s">
        <v>25</v>
      </c>
      <c r="C254" s="147">
        <v>6000</v>
      </c>
      <c r="D254" s="147">
        <v>6000</v>
      </c>
      <c r="E254" s="148"/>
      <c r="F254" s="148"/>
      <c r="G254" s="148"/>
      <c r="H254" s="148"/>
      <c r="I254" s="148"/>
      <c r="J254" s="148"/>
      <c r="K254" s="148"/>
    </row>
    <row r="255" spans="1:11">
      <c r="A255" s="116">
        <v>3211</v>
      </c>
      <c r="B255" s="117" t="s">
        <v>165</v>
      </c>
      <c r="C255" s="118"/>
      <c r="D255" s="118"/>
      <c r="E255" s="118"/>
      <c r="F255" s="118"/>
      <c r="G255" s="118"/>
      <c r="H255" s="118"/>
      <c r="I255" s="118"/>
      <c r="J255" s="118"/>
      <c r="K255" s="118"/>
    </row>
    <row r="256" spans="1:11" ht="25.5">
      <c r="A256" s="116">
        <v>3212</v>
      </c>
      <c r="B256" s="117" t="s">
        <v>166</v>
      </c>
      <c r="C256" s="118"/>
      <c r="D256" s="118"/>
      <c r="E256" s="118"/>
      <c r="F256" s="118"/>
      <c r="G256" s="118"/>
      <c r="H256" s="118"/>
      <c r="I256" s="118"/>
      <c r="J256" s="118"/>
      <c r="K256" s="118"/>
    </row>
    <row r="257" spans="1:11">
      <c r="A257" s="116">
        <v>3213</v>
      </c>
      <c r="B257" s="117" t="s">
        <v>167</v>
      </c>
      <c r="C257" s="118"/>
      <c r="D257" s="118"/>
      <c r="E257" s="118"/>
      <c r="F257" s="118"/>
      <c r="G257" s="118"/>
      <c r="H257" s="118"/>
      <c r="I257" s="118"/>
      <c r="J257" s="118"/>
      <c r="K257" s="118"/>
    </row>
    <row r="258" spans="1:11">
      <c r="A258" s="116">
        <v>3214</v>
      </c>
      <c r="B258" s="117" t="s">
        <v>168</v>
      </c>
      <c r="C258" s="118"/>
      <c r="D258" s="118"/>
      <c r="E258" s="118"/>
      <c r="F258" s="118"/>
      <c r="G258" s="118"/>
      <c r="H258" s="118"/>
      <c r="I258" s="118"/>
      <c r="J258" s="118"/>
      <c r="K258" s="118"/>
    </row>
    <row r="259" spans="1:11">
      <c r="A259" s="116">
        <v>3221</v>
      </c>
      <c r="B259" s="117" t="s">
        <v>169</v>
      </c>
      <c r="C259" s="122">
        <v>4000</v>
      </c>
      <c r="D259" s="122">
        <v>4000</v>
      </c>
      <c r="E259" s="118"/>
      <c r="F259" s="118"/>
      <c r="G259" s="118"/>
      <c r="H259" s="118"/>
      <c r="I259" s="118"/>
      <c r="J259" s="118"/>
      <c r="K259" s="118"/>
    </row>
    <row r="260" spans="1:11">
      <c r="A260" s="116">
        <v>3222</v>
      </c>
      <c r="B260" s="117" t="s">
        <v>170</v>
      </c>
      <c r="C260" s="118"/>
      <c r="D260" s="118"/>
      <c r="E260" s="118"/>
      <c r="F260" s="118"/>
      <c r="G260" s="118"/>
      <c r="H260" s="118"/>
      <c r="I260" s="118"/>
      <c r="J260" s="118"/>
      <c r="K260" s="118"/>
    </row>
    <row r="261" spans="1:11">
      <c r="A261" s="116">
        <v>3223</v>
      </c>
      <c r="B261" s="117" t="s">
        <v>171</v>
      </c>
      <c r="C261" s="118"/>
      <c r="D261" s="118"/>
      <c r="E261" s="118"/>
      <c r="F261" s="118"/>
      <c r="G261" s="118"/>
      <c r="H261" s="118"/>
      <c r="I261" s="118"/>
      <c r="J261" s="118"/>
      <c r="K261" s="118"/>
    </row>
    <row r="262" spans="1:11" ht="25.5">
      <c r="A262" s="116">
        <v>3224</v>
      </c>
      <c r="B262" s="117" t="s">
        <v>172</v>
      </c>
      <c r="C262" s="118"/>
      <c r="D262" s="118"/>
      <c r="E262" s="118"/>
      <c r="F262" s="118"/>
      <c r="G262" s="118"/>
      <c r="H262" s="118"/>
      <c r="I262" s="118"/>
      <c r="J262" s="118"/>
      <c r="K262" s="118"/>
    </row>
    <row r="263" spans="1:11">
      <c r="A263" s="116">
        <v>3225</v>
      </c>
      <c r="B263" s="117" t="s">
        <v>173</v>
      </c>
      <c r="C263" s="122">
        <v>2000</v>
      </c>
      <c r="D263" s="122">
        <v>2000</v>
      </c>
      <c r="E263" s="118"/>
      <c r="F263" s="118"/>
      <c r="G263" s="118"/>
      <c r="H263" s="118"/>
      <c r="I263" s="118"/>
      <c r="J263" s="118"/>
      <c r="K263" s="118"/>
    </row>
    <row r="264" spans="1:11">
      <c r="A264" s="116">
        <v>3226</v>
      </c>
      <c r="B264" s="117" t="s">
        <v>174</v>
      </c>
      <c r="C264" s="118"/>
      <c r="D264" s="118"/>
      <c r="E264" s="118"/>
      <c r="F264" s="118"/>
      <c r="G264" s="118"/>
      <c r="H264" s="118"/>
      <c r="I264" s="118"/>
      <c r="J264" s="118"/>
      <c r="K264" s="118"/>
    </row>
    <row r="265" spans="1:11">
      <c r="A265" s="116">
        <v>3227</v>
      </c>
      <c r="B265" s="117" t="s">
        <v>175</v>
      </c>
      <c r="C265" s="118"/>
      <c r="D265" s="118"/>
      <c r="E265" s="118"/>
      <c r="F265" s="118"/>
      <c r="G265" s="118"/>
      <c r="H265" s="118"/>
      <c r="I265" s="118"/>
      <c r="J265" s="118"/>
      <c r="K265" s="118"/>
    </row>
    <row r="266" spans="1:11">
      <c r="A266" s="116">
        <v>3231</v>
      </c>
      <c r="B266" s="117" t="s">
        <v>176</v>
      </c>
      <c r="C266" s="118"/>
      <c r="D266" s="118"/>
      <c r="E266" s="118"/>
      <c r="F266" s="118"/>
      <c r="G266" s="118"/>
      <c r="H266" s="118"/>
      <c r="I266" s="118"/>
      <c r="J266" s="118"/>
      <c r="K266" s="118"/>
    </row>
    <row r="267" spans="1:11">
      <c r="A267" s="116">
        <v>3232</v>
      </c>
      <c r="B267" s="117" t="s">
        <v>177</v>
      </c>
      <c r="C267" s="118"/>
      <c r="D267" s="118"/>
      <c r="E267" s="118"/>
      <c r="F267" s="118"/>
      <c r="G267" s="118"/>
      <c r="H267" s="118"/>
      <c r="I267" s="118"/>
      <c r="J267" s="118"/>
      <c r="K267" s="118"/>
    </row>
    <row r="268" spans="1:11">
      <c r="A268" s="116">
        <v>3233</v>
      </c>
      <c r="B268" s="117" t="s">
        <v>178</v>
      </c>
      <c r="C268" s="118"/>
      <c r="D268" s="118"/>
      <c r="E268" s="118"/>
      <c r="F268" s="118"/>
      <c r="G268" s="118"/>
      <c r="H268" s="118"/>
      <c r="I268" s="118"/>
      <c r="J268" s="118"/>
      <c r="K268" s="118"/>
    </row>
    <row r="269" spans="1:11">
      <c r="A269" s="116">
        <v>3234</v>
      </c>
      <c r="B269" s="117" t="s">
        <v>179</v>
      </c>
      <c r="C269" s="118"/>
      <c r="D269" s="118"/>
      <c r="E269" s="118"/>
      <c r="F269" s="118"/>
      <c r="G269" s="118"/>
      <c r="H269" s="118"/>
      <c r="I269" s="118"/>
      <c r="J269" s="118"/>
      <c r="K269" s="118"/>
    </row>
    <row r="270" spans="1:11">
      <c r="A270" s="116">
        <v>3235</v>
      </c>
      <c r="B270" s="117" t="s">
        <v>180</v>
      </c>
      <c r="C270" s="118"/>
      <c r="D270" s="118"/>
      <c r="E270" s="118"/>
      <c r="F270" s="118"/>
      <c r="G270" s="118"/>
      <c r="H270" s="118"/>
      <c r="I270" s="118"/>
      <c r="J270" s="118"/>
      <c r="K270" s="118"/>
    </row>
    <row r="271" spans="1:11">
      <c r="A271" s="116">
        <v>3236</v>
      </c>
      <c r="B271" s="117" t="s">
        <v>181</v>
      </c>
      <c r="C271" s="118"/>
      <c r="D271" s="118"/>
      <c r="E271" s="118"/>
      <c r="F271" s="118"/>
      <c r="G271" s="118"/>
      <c r="H271" s="118"/>
      <c r="I271" s="118"/>
      <c r="J271" s="118"/>
      <c r="K271" s="118"/>
    </row>
    <row r="272" spans="1:11">
      <c r="A272" s="116">
        <v>3237</v>
      </c>
      <c r="B272" s="117" t="s">
        <v>182</v>
      </c>
      <c r="C272" s="118"/>
      <c r="D272" s="118"/>
      <c r="E272" s="118"/>
      <c r="F272" s="118"/>
      <c r="G272" s="118"/>
      <c r="H272" s="118"/>
      <c r="I272" s="118"/>
      <c r="J272" s="118"/>
      <c r="K272" s="118"/>
    </row>
    <row r="273" spans="1:11">
      <c r="A273" s="116">
        <v>3238</v>
      </c>
      <c r="B273" s="117" t="s">
        <v>183</v>
      </c>
      <c r="C273" s="118"/>
      <c r="D273" s="118"/>
      <c r="E273" s="118"/>
      <c r="F273" s="118"/>
      <c r="G273" s="118"/>
      <c r="H273" s="118"/>
      <c r="I273" s="118"/>
      <c r="J273" s="118"/>
      <c r="K273" s="118"/>
    </row>
    <row r="274" spans="1:11">
      <c r="A274" s="116">
        <v>3239</v>
      </c>
      <c r="B274" s="117" t="s">
        <v>184</v>
      </c>
      <c r="C274" s="118"/>
      <c r="D274" s="118"/>
      <c r="E274" s="118"/>
      <c r="F274" s="118"/>
      <c r="G274" s="118"/>
      <c r="H274" s="118"/>
      <c r="I274" s="118"/>
      <c r="J274" s="118"/>
      <c r="K274" s="118"/>
    </row>
    <row r="275" spans="1:11" ht="25.5">
      <c r="A275" s="116">
        <v>3241</v>
      </c>
      <c r="B275" s="117" t="s">
        <v>51</v>
      </c>
      <c r="C275" s="118"/>
      <c r="D275" s="118"/>
      <c r="E275" s="118"/>
      <c r="F275" s="118"/>
      <c r="G275" s="118"/>
      <c r="H275" s="118"/>
      <c r="I275" s="118"/>
      <c r="J275" s="118"/>
      <c r="K275" s="118"/>
    </row>
    <row r="276" spans="1:11" ht="25.5">
      <c r="A276" s="116">
        <v>3291</v>
      </c>
      <c r="B276" s="117" t="s">
        <v>185</v>
      </c>
      <c r="C276" s="118"/>
      <c r="D276" s="118"/>
      <c r="E276" s="118"/>
      <c r="F276" s="118"/>
      <c r="G276" s="118"/>
      <c r="H276" s="118"/>
      <c r="I276" s="118"/>
      <c r="J276" s="118"/>
      <c r="K276" s="118"/>
    </row>
    <row r="277" spans="1:11">
      <c r="A277" s="116">
        <v>3292</v>
      </c>
      <c r="B277" s="117" t="s">
        <v>186</v>
      </c>
      <c r="C277" s="118"/>
      <c r="D277" s="118"/>
      <c r="E277" s="118"/>
      <c r="F277" s="118"/>
      <c r="G277" s="118"/>
      <c r="H277" s="118"/>
      <c r="I277" s="118"/>
      <c r="J277" s="118"/>
      <c r="K277" s="118"/>
    </row>
    <row r="278" spans="1:11">
      <c r="A278" s="116">
        <v>3293</v>
      </c>
      <c r="B278" s="117" t="s">
        <v>187</v>
      </c>
      <c r="C278" s="118"/>
      <c r="D278" s="118"/>
      <c r="E278" s="118"/>
      <c r="F278" s="118"/>
      <c r="G278" s="118"/>
      <c r="H278" s="118"/>
      <c r="I278" s="118"/>
      <c r="J278" s="118"/>
      <c r="K278" s="118"/>
    </row>
    <row r="279" spans="1:11">
      <c r="A279" s="116">
        <v>3294</v>
      </c>
      <c r="B279" s="117" t="s">
        <v>188</v>
      </c>
      <c r="C279" s="118"/>
      <c r="D279" s="118"/>
      <c r="E279" s="118"/>
      <c r="F279" s="118"/>
      <c r="G279" s="118"/>
      <c r="H279" s="118"/>
      <c r="I279" s="118"/>
      <c r="J279" s="118"/>
      <c r="K279" s="118"/>
    </row>
    <row r="280" spans="1:11">
      <c r="A280" s="116">
        <v>3295</v>
      </c>
      <c r="B280" s="117" t="s">
        <v>189</v>
      </c>
      <c r="C280" s="118"/>
      <c r="D280" s="118"/>
      <c r="E280" s="118"/>
      <c r="F280" s="118"/>
      <c r="G280" s="118"/>
      <c r="H280" s="118"/>
      <c r="I280" s="118"/>
      <c r="J280" s="118"/>
      <c r="K280" s="118"/>
    </row>
    <row r="281" spans="1:11">
      <c r="A281" s="116">
        <v>3299</v>
      </c>
      <c r="B281" s="117" t="s">
        <v>190</v>
      </c>
      <c r="C281" s="122"/>
      <c r="D281" s="122"/>
      <c r="E281" s="118"/>
      <c r="F281" s="118"/>
      <c r="G281" s="118"/>
      <c r="H281" s="118"/>
      <c r="I281" s="118"/>
      <c r="J281" s="118"/>
      <c r="K281" s="118"/>
    </row>
    <row r="282" spans="1:11">
      <c r="A282" s="116">
        <v>34</v>
      </c>
      <c r="B282" s="117" t="s">
        <v>54</v>
      </c>
      <c r="C282" s="118"/>
      <c r="D282" s="118"/>
      <c r="E282" s="118"/>
      <c r="F282" s="118"/>
      <c r="G282" s="118"/>
      <c r="H282" s="118"/>
      <c r="I282" s="118"/>
      <c r="J282" s="118"/>
      <c r="K282" s="118"/>
    </row>
    <row r="283" spans="1:11">
      <c r="A283" s="116">
        <v>3431</v>
      </c>
      <c r="B283" s="117" t="s">
        <v>191</v>
      </c>
      <c r="C283" s="118"/>
      <c r="D283" s="118"/>
      <c r="E283" s="118"/>
      <c r="F283" s="118"/>
      <c r="G283" s="118"/>
      <c r="H283" s="118"/>
      <c r="I283" s="118"/>
      <c r="J283" s="118"/>
      <c r="K283" s="118"/>
    </row>
    <row r="284" spans="1:11" ht="25.5">
      <c r="A284" s="116">
        <v>3432</v>
      </c>
      <c r="B284" s="117" t="s">
        <v>192</v>
      </c>
      <c r="C284" s="118"/>
      <c r="D284" s="118"/>
      <c r="E284" s="118"/>
      <c r="F284" s="118"/>
      <c r="G284" s="118"/>
      <c r="H284" s="118"/>
      <c r="I284" s="118"/>
      <c r="J284" s="118"/>
      <c r="K284" s="118"/>
    </row>
    <row r="285" spans="1:11">
      <c r="A285" s="116">
        <v>3433</v>
      </c>
      <c r="B285" s="117" t="s">
        <v>193</v>
      </c>
      <c r="C285" s="118"/>
      <c r="D285" s="118"/>
      <c r="E285" s="118"/>
      <c r="F285" s="118"/>
      <c r="G285" s="118"/>
      <c r="H285" s="118"/>
      <c r="I285" s="118"/>
      <c r="J285" s="118"/>
      <c r="K285" s="118"/>
    </row>
    <row r="286" spans="1:11" ht="25.5">
      <c r="A286" s="116">
        <v>42</v>
      </c>
      <c r="B286" s="117" t="s">
        <v>72</v>
      </c>
      <c r="C286" s="118"/>
      <c r="D286" s="118"/>
      <c r="E286" s="118"/>
      <c r="F286" s="118"/>
      <c r="G286" s="118"/>
      <c r="H286" s="118"/>
      <c r="I286" s="118"/>
      <c r="J286" s="118"/>
      <c r="K286" s="118"/>
    </row>
    <row r="287" spans="1:11">
      <c r="A287" s="116">
        <v>4221</v>
      </c>
      <c r="B287" s="117" t="s">
        <v>197</v>
      </c>
      <c r="C287" s="118"/>
      <c r="D287" s="118"/>
      <c r="E287" s="118"/>
      <c r="F287" s="118"/>
      <c r="G287" s="118"/>
      <c r="H287" s="118"/>
      <c r="I287" s="118"/>
      <c r="J287" s="118"/>
      <c r="K287" s="118"/>
    </row>
    <row r="288" spans="1:11">
      <c r="A288" s="116">
        <v>4222</v>
      </c>
      <c r="B288" s="117" t="s">
        <v>198</v>
      </c>
      <c r="C288" s="118"/>
      <c r="D288" s="118"/>
      <c r="E288" s="118"/>
      <c r="F288" s="118"/>
      <c r="G288" s="118"/>
      <c r="H288" s="118"/>
      <c r="I288" s="118"/>
      <c r="J288" s="118"/>
      <c r="K288" s="118"/>
    </row>
    <row r="289" spans="1:11">
      <c r="A289" s="116">
        <v>4223</v>
      </c>
      <c r="B289" s="117" t="s">
        <v>199</v>
      </c>
      <c r="C289" s="118"/>
      <c r="D289" s="118"/>
      <c r="E289" s="118"/>
      <c r="F289" s="118"/>
      <c r="G289" s="118"/>
      <c r="H289" s="118"/>
      <c r="I289" s="118"/>
      <c r="J289" s="118"/>
      <c r="K289" s="118"/>
    </row>
    <row r="290" spans="1:11">
      <c r="A290" s="116">
        <v>4224</v>
      </c>
      <c r="B290" s="117" t="s">
        <v>200</v>
      </c>
      <c r="C290" s="118"/>
      <c r="D290" s="118"/>
      <c r="E290" s="118"/>
      <c r="F290" s="118"/>
      <c r="G290" s="118"/>
      <c r="H290" s="118"/>
      <c r="I290" s="118"/>
      <c r="J290" s="118"/>
      <c r="K290" s="118"/>
    </row>
    <row r="291" spans="1:11">
      <c r="A291" s="116">
        <v>4225</v>
      </c>
      <c r="B291" s="117" t="s">
        <v>201</v>
      </c>
      <c r="C291" s="118"/>
      <c r="D291" s="118"/>
      <c r="E291" s="118"/>
      <c r="F291" s="118"/>
      <c r="G291" s="118"/>
      <c r="H291" s="118"/>
      <c r="I291" s="118"/>
      <c r="J291" s="118"/>
      <c r="K291" s="118"/>
    </row>
    <row r="292" spans="1:11">
      <c r="A292" s="116">
        <v>4226</v>
      </c>
      <c r="B292" s="117" t="s">
        <v>202</v>
      </c>
      <c r="C292" s="118"/>
      <c r="D292" s="118"/>
      <c r="E292" s="118"/>
      <c r="F292" s="118"/>
      <c r="G292" s="118"/>
      <c r="H292" s="118"/>
      <c r="I292" s="118"/>
      <c r="J292" s="118"/>
      <c r="K292" s="118"/>
    </row>
    <row r="293" spans="1:11">
      <c r="A293" s="116">
        <v>4227</v>
      </c>
      <c r="B293" s="117" t="s">
        <v>203</v>
      </c>
      <c r="C293" s="118"/>
      <c r="D293" s="118"/>
      <c r="E293" s="118"/>
      <c r="F293" s="118"/>
      <c r="G293" s="118"/>
      <c r="H293" s="118"/>
      <c r="I293" s="118"/>
      <c r="J293" s="118"/>
      <c r="K293" s="118"/>
    </row>
    <row r="294" spans="1:11">
      <c r="A294" s="116">
        <v>4231</v>
      </c>
      <c r="B294" s="117" t="s">
        <v>204</v>
      </c>
      <c r="C294" s="118"/>
      <c r="D294" s="118"/>
      <c r="E294" s="118"/>
      <c r="F294" s="118"/>
      <c r="G294" s="118"/>
      <c r="H294" s="118"/>
      <c r="I294" s="118"/>
      <c r="J294" s="118"/>
      <c r="K294" s="118"/>
    </row>
    <row r="295" spans="1:11">
      <c r="A295" s="116">
        <v>4241</v>
      </c>
      <c r="B295" s="117" t="s">
        <v>205</v>
      </c>
      <c r="C295" s="118"/>
      <c r="D295" s="118"/>
      <c r="E295" s="118"/>
      <c r="F295" s="118"/>
      <c r="G295" s="118"/>
      <c r="H295" s="118"/>
      <c r="I295" s="118"/>
      <c r="J295" s="118"/>
      <c r="K295" s="118"/>
    </row>
    <row r="296" spans="1:11" ht="25.5">
      <c r="A296" s="116">
        <v>45</v>
      </c>
      <c r="B296" s="117" t="s">
        <v>208</v>
      </c>
      <c r="C296" s="118"/>
      <c r="D296" s="118"/>
      <c r="E296" s="118"/>
      <c r="F296" s="118"/>
      <c r="G296" s="118"/>
      <c r="H296" s="118"/>
      <c r="I296" s="118"/>
      <c r="J296" s="118"/>
      <c r="K296" s="118"/>
    </row>
    <row r="297" spans="1:11">
      <c r="A297" s="116">
        <v>4511</v>
      </c>
      <c r="B297" s="117" t="s">
        <v>41</v>
      </c>
      <c r="C297" s="118"/>
      <c r="D297" s="118"/>
      <c r="E297" s="118"/>
      <c r="F297" s="118"/>
      <c r="G297" s="118"/>
      <c r="H297" s="118"/>
      <c r="I297" s="118"/>
      <c r="J297" s="118"/>
      <c r="K297" s="118"/>
    </row>
    <row r="298" spans="1:11">
      <c r="A298" s="116">
        <v>4225</v>
      </c>
      <c r="B298" s="117" t="s">
        <v>201</v>
      </c>
      <c r="C298" s="118"/>
      <c r="D298" s="118"/>
      <c r="E298" s="118"/>
      <c r="F298" s="118"/>
      <c r="G298" s="118"/>
      <c r="H298" s="118"/>
      <c r="I298" s="118"/>
      <c r="J298" s="118"/>
      <c r="K298" s="118"/>
    </row>
    <row r="299" spans="1:11">
      <c r="A299" s="116">
        <v>4226</v>
      </c>
      <c r="B299" s="117" t="s">
        <v>202</v>
      </c>
      <c r="C299" s="118"/>
      <c r="D299" s="118"/>
      <c r="E299" s="118"/>
      <c r="F299" s="118"/>
      <c r="G299" s="118"/>
      <c r="H299" s="118"/>
      <c r="I299" s="118"/>
      <c r="J299" s="118"/>
      <c r="K299" s="118"/>
    </row>
    <row r="300" spans="1:11">
      <c r="A300" s="116">
        <v>4227</v>
      </c>
      <c r="B300" s="117" t="s">
        <v>203</v>
      </c>
      <c r="C300" s="118"/>
      <c r="D300" s="118"/>
      <c r="E300" s="118"/>
      <c r="F300" s="118"/>
      <c r="G300" s="118"/>
      <c r="H300" s="118"/>
      <c r="I300" s="118"/>
      <c r="J300" s="118"/>
      <c r="K300" s="118"/>
    </row>
    <row r="301" spans="1:11">
      <c r="A301" s="116">
        <v>4231</v>
      </c>
      <c r="B301" s="117" t="s">
        <v>204</v>
      </c>
      <c r="C301" s="118"/>
      <c r="D301" s="118"/>
      <c r="E301" s="118"/>
      <c r="F301" s="118"/>
      <c r="G301" s="118"/>
      <c r="H301" s="118"/>
      <c r="I301" s="118"/>
      <c r="J301" s="118"/>
      <c r="K301" s="118"/>
    </row>
    <row r="302" spans="1:11">
      <c r="A302" s="116">
        <v>4241</v>
      </c>
      <c r="B302" s="117" t="s">
        <v>205</v>
      </c>
      <c r="C302" s="118"/>
      <c r="D302" s="118"/>
      <c r="E302" s="118"/>
      <c r="F302" s="118"/>
      <c r="G302" s="118"/>
      <c r="H302" s="118"/>
      <c r="I302" s="118"/>
      <c r="J302" s="118"/>
      <c r="K302" s="118"/>
    </row>
    <row r="303" spans="1:11" ht="25.5">
      <c r="A303" s="116">
        <v>45</v>
      </c>
      <c r="B303" s="117" t="s">
        <v>208</v>
      </c>
      <c r="C303" s="118"/>
      <c r="D303" s="118"/>
      <c r="E303" s="118"/>
      <c r="F303" s="118"/>
      <c r="G303" s="118"/>
      <c r="H303" s="118"/>
      <c r="I303" s="118"/>
      <c r="J303" s="118"/>
      <c r="K303" s="118"/>
    </row>
    <row r="304" spans="1:11">
      <c r="A304" s="116">
        <v>4511</v>
      </c>
      <c r="B304" s="117" t="s">
        <v>41</v>
      </c>
      <c r="C304" s="118"/>
      <c r="D304" s="118"/>
      <c r="E304" s="118"/>
      <c r="F304" s="118"/>
      <c r="G304" s="118"/>
      <c r="H304" s="118"/>
      <c r="I304" s="118"/>
      <c r="J304" s="118"/>
      <c r="K304" s="118"/>
    </row>
    <row r="309" spans="1:11" ht="78.75">
      <c r="A309" s="176" t="s">
        <v>18</v>
      </c>
      <c r="B309" s="119" t="s">
        <v>19</v>
      </c>
      <c r="C309" s="79" t="s">
        <v>214</v>
      </c>
      <c r="D309" s="80" t="s">
        <v>10</v>
      </c>
      <c r="E309" s="80" t="s">
        <v>11</v>
      </c>
      <c r="F309" s="80" t="s">
        <v>12</v>
      </c>
      <c r="G309" s="80" t="s">
        <v>13</v>
      </c>
      <c r="H309" s="80" t="s">
        <v>20</v>
      </c>
      <c r="I309" s="80" t="s">
        <v>132</v>
      </c>
      <c r="J309" s="80" t="s">
        <v>15</v>
      </c>
      <c r="K309" s="80" t="s">
        <v>212</v>
      </c>
    </row>
    <row r="310" spans="1:11">
      <c r="A310" s="271" t="s">
        <v>154</v>
      </c>
      <c r="B310" s="271"/>
      <c r="C310" s="272"/>
      <c r="D310" s="273"/>
      <c r="E310" s="273"/>
      <c r="F310" s="273"/>
      <c r="G310" s="273"/>
      <c r="H310" s="273"/>
      <c r="I310" s="273"/>
      <c r="J310" s="273"/>
      <c r="K310" s="274"/>
    </row>
    <row r="311" spans="1:11">
      <c r="A311" s="271"/>
      <c r="B311" s="271"/>
      <c r="C311" s="275"/>
      <c r="D311" s="276"/>
      <c r="E311" s="276"/>
      <c r="F311" s="276"/>
      <c r="G311" s="276"/>
      <c r="H311" s="276"/>
      <c r="I311" s="276"/>
      <c r="J311" s="276"/>
      <c r="K311" s="277"/>
    </row>
    <row r="312" spans="1:11" ht="25.5">
      <c r="A312" s="116" t="s">
        <v>155</v>
      </c>
      <c r="B312" s="189" t="s">
        <v>209</v>
      </c>
      <c r="C312" s="120"/>
      <c r="D312" s="120"/>
      <c r="E312" s="120"/>
      <c r="F312" s="120"/>
      <c r="G312" s="120"/>
      <c r="H312" s="120"/>
      <c r="I312" s="120"/>
      <c r="J312" s="120"/>
      <c r="K312" s="118"/>
    </row>
    <row r="313" spans="1:11">
      <c r="A313" s="158" t="s">
        <v>156</v>
      </c>
      <c r="B313" s="159" t="s">
        <v>157</v>
      </c>
      <c r="C313" s="160">
        <f>D313+E313+F313+G313+H313+I313+J313+K313</f>
        <v>4011920</v>
      </c>
      <c r="D313" s="160">
        <f>D314</f>
        <v>746800</v>
      </c>
      <c r="E313" s="160">
        <f>E314</f>
        <v>300</v>
      </c>
      <c r="F313" s="160">
        <f>F314+F358</f>
        <v>694020</v>
      </c>
      <c r="G313" s="160">
        <f>G314</f>
        <v>2570000</v>
      </c>
      <c r="H313" s="161"/>
      <c r="I313" s="162">
        <v>800</v>
      </c>
      <c r="J313" s="161"/>
      <c r="K313" s="179">
        <f>K323</f>
        <v>0</v>
      </c>
    </row>
    <row r="314" spans="1:11">
      <c r="A314" s="121">
        <v>3</v>
      </c>
      <c r="B314" s="117" t="s">
        <v>158</v>
      </c>
      <c r="C314" s="122">
        <f>C315+C323+C351+C356</f>
        <v>3927920</v>
      </c>
      <c r="D314" s="122">
        <f>D323+D351+D356</f>
        <v>746800</v>
      </c>
      <c r="E314" s="122">
        <f>E323</f>
        <v>300</v>
      </c>
      <c r="F314" s="122">
        <f>F323</f>
        <v>610020</v>
      </c>
      <c r="G314" s="122">
        <f>G315+G323</f>
        <v>2570000</v>
      </c>
      <c r="H314" s="118"/>
      <c r="I314" s="153">
        <v>800</v>
      </c>
      <c r="J314" s="118"/>
      <c r="K314" s="118"/>
    </row>
    <row r="315" spans="1:11">
      <c r="A315" s="167">
        <v>31</v>
      </c>
      <c r="B315" s="164" t="s">
        <v>21</v>
      </c>
      <c r="C315" s="165">
        <f>D315+E315+F315+G315+H315+I315+J315</f>
        <v>2560250</v>
      </c>
      <c r="D315" s="166"/>
      <c r="E315" s="166"/>
      <c r="F315" s="166"/>
      <c r="G315" s="165">
        <f>G316+G319+G321</f>
        <v>2560250</v>
      </c>
      <c r="H315" s="166"/>
      <c r="I315" s="168"/>
      <c r="J315" s="166"/>
      <c r="K315" s="166"/>
    </row>
    <row r="316" spans="1:11">
      <c r="A316" s="121">
        <v>3111</v>
      </c>
      <c r="B316" s="117" t="s">
        <v>159</v>
      </c>
      <c r="C316" s="122">
        <f t="shared" ref="C316:C322" si="7">D316+E316+F316+G316+H316+I316+J316</f>
        <v>2160000</v>
      </c>
      <c r="D316" s="118"/>
      <c r="E316" s="118"/>
      <c r="F316" s="118"/>
      <c r="G316" s="122">
        <v>2160000</v>
      </c>
      <c r="H316" s="118"/>
      <c r="I316" s="153"/>
      <c r="J316" s="118"/>
      <c r="K316" s="118"/>
    </row>
    <row r="317" spans="1:11">
      <c r="A317" s="121">
        <v>3113</v>
      </c>
      <c r="B317" s="117" t="s">
        <v>160</v>
      </c>
      <c r="C317" s="122">
        <f t="shared" si="7"/>
        <v>0</v>
      </c>
      <c r="D317" s="118"/>
      <c r="E317" s="118"/>
      <c r="F317" s="118"/>
      <c r="G317" s="118"/>
      <c r="H317" s="118"/>
      <c r="I317" s="153"/>
      <c r="J317" s="118"/>
      <c r="K317" s="118"/>
    </row>
    <row r="318" spans="1:11">
      <c r="A318" s="123">
        <v>3114</v>
      </c>
      <c r="B318" s="124" t="s">
        <v>161</v>
      </c>
      <c r="C318" s="122">
        <f t="shared" si="7"/>
        <v>0</v>
      </c>
      <c r="D318" s="125"/>
      <c r="E318" s="125"/>
      <c r="F318" s="125"/>
      <c r="G318" s="125"/>
      <c r="H318" s="125"/>
      <c r="I318" s="154"/>
      <c r="J318" s="125"/>
      <c r="K318" s="118"/>
    </row>
    <row r="319" spans="1:11">
      <c r="A319" s="121">
        <v>3121</v>
      </c>
      <c r="B319" s="117" t="s">
        <v>23</v>
      </c>
      <c r="C319" s="122">
        <f t="shared" si="7"/>
        <v>40730</v>
      </c>
      <c r="D319" s="118"/>
      <c r="E319" s="118"/>
      <c r="F319" s="118"/>
      <c r="G319" s="122">
        <v>40730</v>
      </c>
      <c r="H319" s="118"/>
      <c r="I319" s="153"/>
      <c r="J319" s="118"/>
      <c r="K319" s="118"/>
    </row>
    <row r="320" spans="1:11">
      <c r="A320" s="121">
        <v>3131</v>
      </c>
      <c r="B320" s="117" t="s">
        <v>162</v>
      </c>
      <c r="C320" s="122">
        <f t="shared" si="7"/>
        <v>0</v>
      </c>
      <c r="D320" s="118"/>
      <c r="E320" s="118"/>
      <c r="F320" s="118"/>
      <c r="G320" s="118"/>
      <c r="H320" s="118"/>
      <c r="I320" s="153"/>
      <c r="J320" s="118"/>
      <c r="K320" s="118"/>
    </row>
    <row r="321" spans="1:11">
      <c r="A321" s="116">
        <v>3132</v>
      </c>
      <c r="B321" s="117" t="s">
        <v>163</v>
      </c>
      <c r="C321" s="122">
        <f t="shared" si="7"/>
        <v>359520</v>
      </c>
      <c r="D321" s="118"/>
      <c r="E321" s="118"/>
      <c r="F321" s="118"/>
      <c r="G321" s="122">
        <v>359520</v>
      </c>
      <c r="H321" s="118"/>
      <c r="I321" s="153"/>
      <c r="J321" s="118"/>
      <c r="K321" s="118"/>
    </row>
    <row r="322" spans="1:11" ht="25.5">
      <c r="A322" s="116">
        <v>3133</v>
      </c>
      <c r="B322" s="117" t="s">
        <v>164</v>
      </c>
      <c r="C322" s="122">
        <f t="shared" si="7"/>
        <v>0</v>
      </c>
      <c r="D322" s="118"/>
      <c r="E322" s="118"/>
      <c r="F322" s="118"/>
      <c r="G322" s="118"/>
      <c r="H322" s="118"/>
      <c r="I322" s="153"/>
      <c r="J322" s="118"/>
      <c r="K322" s="118"/>
    </row>
    <row r="323" spans="1:11">
      <c r="A323" s="163">
        <v>32</v>
      </c>
      <c r="B323" s="169" t="s">
        <v>25</v>
      </c>
      <c r="C323" s="170">
        <f>D323+E323+F323+G323+H323+I323+J323</f>
        <v>1358370</v>
      </c>
      <c r="D323" s="170">
        <f>SUM(D324:D350)</f>
        <v>737500</v>
      </c>
      <c r="E323" s="170">
        <f>E343</f>
        <v>300</v>
      </c>
      <c r="F323" s="170">
        <f>SUM(F324:F350)</f>
        <v>610020</v>
      </c>
      <c r="G323" s="170">
        <f>G349</f>
        <v>9750</v>
      </c>
      <c r="H323" s="171"/>
      <c r="I323" s="172">
        <v>800</v>
      </c>
      <c r="J323" s="171"/>
      <c r="K323" s="178">
        <f>K336</f>
        <v>0</v>
      </c>
    </row>
    <row r="324" spans="1:11">
      <c r="A324" s="121">
        <v>3211</v>
      </c>
      <c r="B324" s="117" t="s">
        <v>165</v>
      </c>
      <c r="C324" s="122">
        <f>D324+E324+F324+G324+H324+I324+J324</f>
        <v>50000</v>
      </c>
      <c r="D324" s="122">
        <v>50000</v>
      </c>
      <c r="E324" s="120"/>
      <c r="F324" s="120"/>
      <c r="G324" s="120"/>
      <c r="H324" s="120"/>
      <c r="I324" s="120"/>
      <c r="J324" s="120"/>
      <c r="K324" s="120"/>
    </row>
    <row r="325" spans="1:11" ht="25.5">
      <c r="A325" s="123">
        <v>3212</v>
      </c>
      <c r="B325" s="124" t="s">
        <v>166</v>
      </c>
      <c r="C325" s="122">
        <f t="shared" ref="C325:C335" si="8">D325+E325+F325+G325+H325+I325+J325</f>
        <v>46000</v>
      </c>
      <c r="D325" s="126">
        <v>46000</v>
      </c>
      <c r="E325" s="125"/>
      <c r="F325" s="125"/>
      <c r="G325" s="125"/>
      <c r="H325" s="125"/>
      <c r="I325" s="125"/>
      <c r="J325" s="125"/>
      <c r="K325" s="120"/>
    </row>
    <row r="326" spans="1:11">
      <c r="A326" s="121">
        <v>3213</v>
      </c>
      <c r="B326" s="117" t="s">
        <v>167</v>
      </c>
      <c r="C326" s="122">
        <f t="shared" si="8"/>
        <v>11000</v>
      </c>
      <c r="D326" s="122">
        <v>11000</v>
      </c>
      <c r="E326" s="118"/>
      <c r="F326" s="118"/>
      <c r="G326" s="118"/>
      <c r="H326" s="118"/>
      <c r="I326" s="118"/>
      <c r="J326" s="118"/>
      <c r="K326" s="118"/>
    </row>
    <row r="327" spans="1:11">
      <c r="A327" s="121">
        <v>3214</v>
      </c>
      <c r="B327" s="117" t="s">
        <v>168</v>
      </c>
      <c r="C327" s="122">
        <f t="shared" si="8"/>
        <v>1000</v>
      </c>
      <c r="D327" s="122">
        <v>1000</v>
      </c>
      <c r="E327" s="118"/>
      <c r="F327" s="118"/>
      <c r="G327" s="118"/>
      <c r="H327" s="118"/>
      <c r="I327" s="118"/>
      <c r="J327" s="118"/>
      <c r="K327" s="118"/>
    </row>
    <row r="328" spans="1:11">
      <c r="A328" s="116">
        <v>3221</v>
      </c>
      <c r="B328" s="117" t="s">
        <v>169</v>
      </c>
      <c r="C328" s="122">
        <f t="shared" si="8"/>
        <v>124000</v>
      </c>
      <c r="D328" s="122">
        <v>118000</v>
      </c>
      <c r="E328" s="118"/>
      <c r="F328" s="122">
        <v>6000</v>
      </c>
      <c r="G328" s="118"/>
      <c r="H328" s="118"/>
      <c r="I328" s="118"/>
      <c r="J328" s="118"/>
      <c r="K328" s="118"/>
    </row>
    <row r="329" spans="1:11">
      <c r="A329" s="116">
        <v>3222</v>
      </c>
      <c r="B329" s="117" t="s">
        <v>170</v>
      </c>
      <c r="C329" s="122">
        <f t="shared" si="8"/>
        <v>560000</v>
      </c>
      <c r="D329" s="118"/>
      <c r="E329" s="118"/>
      <c r="F329" s="122">
        <v>560000</v>
      </c>
      <c r="G329" s="118"/>
      <c r="H329" s="118"/>
      <c r="I329" s="118"/>
      <c r="J329" s="118"/>
      <c r="K329" s="118"/>
    </row>
    <row r="330" spans="1:11">
      <c r="A330" s="116">
        <v>3223</v>
      </c>
      <c r="B330" s="117" t="s">
        <v>171</v>
      </c>
      <c r="C330" s="122">
        <f t="shared" si="8"/>
        <v>140000</v>
      </c>
      <c r="D330" s="122">
        <v>140000</v>
      </c>
      <c r="E330" s="118"/>
      <c r="F330" s="118"/>
      <c r="G330" s="118"/>
      <c r="H330" s="118"/>
      <c r="I330" s="118"/>
      <c r="J330" s="118"/>
      <c r="K330" s="118"/>
    </row>
    <row r="331" spans="1:11" ht="25.5">
      <c r="A331" s="116">
        <v>3224</v>
      </c>
      <c r="B331" s="117" t="s">
        <v>172</v>
      </c>
      <c r="C331" s="122">
        <f t="shared" si="8"/>
        <v>8000</v>
      </c>
      <c r="D331" s="122">
        <v>8000</v>
      </c>
      <c r="E331" s="118"/>
      <c r="F331" s="118"/>
      <c r="G331" s="118"/>
      <c r="H331" s="118"/>
      <c r="I331" s="118"/>
      <c r="J331" s="118"/>
      <c r="K331" s="118"/>
    </row>
    <row r="332" spans="1:11">
      <c r="A332" s="116">
        <v>3225</v>
      </c>
      <c r="B332" s="117" t="s">
        <v>173</v>
      </c>
      <c r="C332" s="122">
        <f t="shared" si="8"/>
        <v>21720</v>
      </c>
      <c r="D332" s="122">
        <v>11720</v>
      </c>
      <c r="E332" s="118"/>
      <c r="F332" s="122">
        <v>10000</v>
      </c>
      <c r="G332" s="118"/>
      <c r="H332" s="118"/>
      <c r="I332" s="118"/>
      <c r="J332" s="118"/>
      <c r="K332" s="118"/>
    </row>
    <row r="333" spans="1:11">
      <c r="A333" s="116">
        <v>3226</v>
      </c>
      <c r="B333" s="117" t="s">
        <v>174</v>
      </c>
      <c r="C333" s="122">
        <f t="shared" si="8"/>
        <v>0</v>
      </c>
      <c r="D333" s="118"/>
      <c r="E333" s="118"/>
      <c r="F333" s="118"/>
      <c r="G333" s="118"/>
      <c r="H333" s="118"/>
      <c r="I333" s="118"/>
      <c r="J333" s="118"/>
      <c r="K333" s="118"/>
    </row>
    <row r="334" spans="1:11">
      <c r="A334" s="116">
        <v>3227</v>
      </c>
      <c r="B334" s="117" t="s">
        <v>175</v>
      </c>
      <c r="C334" s="122">
        <f t="shared" si="8"/>
        <v>4000</v>
      </c>
      <c r="D334" s="122">
        <v>4000</v>
      </c>
      <c r="E334" s="118"/>
      <c r="F334" s="118"/>
      <c r="G334" s="118"/>
      <c r="H334" s="118"/>
      <c r="I334" s="118"/>
      <c r="J334" s="118"/>
      <c r="K334" s="118"/>
    </row>
    <row r="335" spans="1:11">
      <c r="A335" s="116">
        <v>3231</v>
      </c>
      <c r="B335" s="117" t="s">
        <v>176</v>
      </c>
      <c r="C335" s="122">
        <f t="shared" si="8"/>
        <v>65000</v>
      </c>
      <c r="D335" s="122">
        <v>65000</v>
      </c>
      <c r="E335" s="118"/>
      <c r="F335" s="118"/>
      <c r="G335" s="118"/>
      <c r="H335" s="118"/>
      <c r="I335" s="118"/>
      <c r="J335" s="118"/>
      <c r="K335" s="118"/>
    </row>
    <row r="336" spans="1:11">
      <c r="A336" s="116">
        <v>3232</v>
      </c>
      <c r="B336" s="117" t="s">
        <v>177</v>
      </c>
      <c r="C336" s="122">
        <f>D336+E336+F336+G336+H336+I336+J336+K336</f>
        <v>95254.06</v>
      </c>
      <c r="D336" s="122">
        <v>80954.06</v>
      </c>
      <c r="E336" s="118"/>
      <c r="F336" s="122">
        <v>13500</v>
      </c>
      <c r="G336" s="118"/>
      <c r="H336" s="118"/>
      <c r="I336" s="153">
        <v>800</v>
      </c>
      <c r="J336" s="118"/>
      <c r="K336" s="153">
        <v>0</v>
      </c>
    </row>
    <row r="337" spans="1:11">
      <c r="A337" s="116">
        <v>3233</v>
      </c>
      <c r="B337" s="117" t="s">
        <v>178</v>
      </c>
      <c r="C337" s="122">
        <f t="shared" ref="C337:C350" si="9">D337+E337+F337+G337+H337+I337+J337</f>
        <v>1480</v>
      </c>
      <c r="D337" s="122">
        <v>1480</v>
      </c>
      <c r="E337" s="118"/>
      <c r="F337" s="118"/>
      <c r="G337" s="118"/>
      <c r="H337" s="118"/>
      <c r="I337" s="118"/>
      <c r="J337" s="118"/>
      <c r="K337" s="118"/>
    </row>
    <row r="338" spans="1:11">
      <c r="A338" s="116">
        <v>3234</v>
      </c>
      <c r="B338" s="117" t="s">
        <v>179</v>
      </c>
      <c r="C338" s="122">
        <f t="shared" si="9"/>
        <v>102000</v>
      </c>
      <c r="D338" s="122">
        <v>102000</v>
      </c>
      <c r="E338" s="118"/>
      <c r="F338" s="118"/>
      <c r="G338" s="118"/>
      <c r="H338" s="118"/>
      <c r="I338" s="118"/>
      <c r="J338" s="118"/>
      <c r="K338" s="118"/>
    </row>
    <row r="339" spans="1:11">
      <c r="A339" s="116">
        <v>3235</v>
      </c>
      <c r="B339" s="117" t="s">
        <v>180</v>
      </c>
      <c r="C339" s="122">
        <f t="shared" si="9"/>
        <v>0</v>
      </c>
      <c r="D339" s="118"/>
      <c r="E339" s="118"/>
      <c r="F339" s="118"/>
      <c r="G339" s="118"/>
      <c r="H339" s="118"/>
      <c r="I339" s="118"/>
      <c r="J339" s="118"/>
      <c r="K339" s="118"/>
    </row>
    <row r="340" spans="1:11">
      <c r="A340" s="116">
        <v>3236</v>
      </c>
      <c r="B340" s="117" t="s">
        <v>181</v>
      </c>
      <c r="C340" s="122">
        <f t="shared" si="9"/>
        <v>10000</v>
      </c>
      <c r="D340" s="122">
        <v>10000</v>
      </c>
      <c r="E340" s="118"/>
      <c r="F340" s="118"/>
      <c r="G340" s="118"/>
      <c r="H340" s="118"/>
      <c r="I340" s="118"/>
      <c r="J340" s="118"/>
      <c r="K340" s="118"/>
    </row>
    <row r="341" spans="1:11">
      <c r="A341" s="116">
        <v>3237</v>
      </c>
      <c r="B341" s="117" t="s">
        <v>182</v>
      </c>
      <c r="C341" s="122">
        <f t="shared" si="9"/>
        <v>6000</v>
      </c>
      <c r="D341" s="122">
        <v>6000</v>
      </c>
      <c r="E341" s="118"/>
      <c r="F341" s="118"/>
      <c r="G341" s="118"/>
      <c r="H341" s="118"/>
      <c r="I341" s="118"/>
      <c r="J341" s="118"/>
      <c r="K341" s="118"/>
    </row>
    <row r="342" spans="1:11">
      <c r="A342" s="116">
        <v>3238</v>
      </c>
      <c r="B342" s="117" t="s">
        <v>183</v>
      </c>
      <c r="C342" s="122">
        <f t="shared" si="9"/>
        <v>44000</v>
      </c>
      <c r="D342" s="122">
        <v>44000</v>
      </c>
      <c r="E342" s="118"/>
      <c r="F342" s="118"/>
      <c r="G342" s="118"/>
      <c r="H342" s="118"/>
      <c r="I342" s="118"/>
      <c r="J342" s="118"/>
      <c r="K342" s="118"/>
    </row>
    <row r="343" spans="1:11">
      <c r="A343" s="116">
        <v>3239</v>
      </c>
      <c r="B343" s="117" t="s">
        <v>184</v>
      </c>
      <c r="C343" s="122">
        <f t="shared" si="9"/>
        <v>35220</v>
      </c>
      <c r="D343" s="122">
        <v>19400</v>
      </c>
      <c r="E343" s="122">
        <v>300</v>
      </c>
      <c r="F343" s="122">
        <v>15520</v>
      </c>
      <c r="G343" s="118"/>
      <c r="H343" s="118"/>
      <c r="I343" s="118"/>
      <c r="J343" s="118"/>
      <c r="K343" s="118"/>
    </row>
    <row r="344" spans="1:11" ht="25.5">
      <c r="A344" s="116">
        <v>3241</v>
      </c>
      <c r="B344" s="117" t="s">
        <v>51</v>
      </c>
      <c r="C344" s="122">
        <f t="shared" si="9"/>
        <v>5000</v>
      </c>
      <c r="D344" s="118"/>
      <c r="E344" s="118"/>
      <c r="F344" s="122">
        <v>5000</v>
      </c>
      <c r="G344" s="118"/>
      <c r="H344" s="118"/>
      <c r="I344" s="118"/>
      <c r="J344" s="118"/>
      <c r="K344" s="118"/>
    </row>
    <row r="345" spans="1:11" ht="25.5">
      <c r="A345" s="116">
        <v>3291</v>
      </c>
      <c r="B345" s="117" t="s">
        <v>185</v>
      </c>
      <c r="C345" s="122">
        <f t="shared" si="9"/>
        <v>0</v>
      </c>
      <c r="D345" s="118"/>
      <c r="E345" s="118"/>
      <c r="F345" s="118"/>
      <c r="G345" s="118"/>
      <c r="H345" s="118"/>
      <c r="I345" s="118"/>
      <c r="J345" s="118"/>
      <c r="K345" s="118"/>
    </row>
    <row r="346" spans="1:11">
      <c r="A346" s="116">
        <v>3292</v>
      </c>
      <c r="B346" s="117" t="s">
        <v>186</v>
      </c>
      <c r="C346" s="122">
        <f t="shared" si="9"/>
        <v>1945.94</v>
      </c>
      <c r="D346" s="122">
        <v>1945.94</v>
      </c>
      <c r="E346" s="118"/>
      <c r="F346" s="118"/>
      <c r="G346" s="118"/>
      <c r="H346" s="118"/>
      <c r="I346" s="118"/>
      <c r="J346" s="118"/>
      <c r="K346" s="118"/>
    </row>
    <row r="347" spans="1:11">
      <c r="A347" s="116">
        <v>3293</v>
      </c>
      <c r="B347" s="117" t="s">
        <v>187</v>
      </c>
      <c r="C347" s="122">
        <f t="shared" si="9"/>
        <v>3000</v>
      </c>
      <c r="D347" s="122">
        <v>3000</v>
      </c>
      <c r="E347" s="118"/>
      <c r="F347" s="118"/>
      <c r="G347" s="118"/>
      <c r="H347" s="118"/>
      <c r="I347" s="118"/>
      <c r="J347" s="118"/>
      <c r="K347" s="118"/>
    </row>
    <row r="348" spans="1:11">
      <c r="A348" s="116">
        <v>3294</v>
      </c>
      <c r="B348" s="117" t="s">
        <v>188</v>
      </c>
      <c r="C348" s="122">
        <f t="shared" si="9"/>
        <v>2000</v>
      </c>
      <c r="D348" s="122">
        <v>2000</v>
      </c>
      <c r="E348" s="118"/>
      <c r="F348" s="118"/>
      <c r="G348" s="118"/>
      <c r="H348" s="118"/>
      <c r="I348" s="118"/>
      <c r="J348" s="118"/>
      <c r="K348" s="118"/>
    </row>
    <row r="349" spans="1:11">
      <c r="A349" s="131">
        <v>3295</v>
      </c>
      <c r="B349" s="132" t="s">
        <v>189</v>
      </c>
      <c r="C349" s="122">
        <f t="shared" si="9"/>
        <v>9750</v>
      </c>
      <c r="D349" s="134"/>
      <c r="E349" s="134"/>
      <c r="F349" s="134"/>
      <c r="G349" s="133">
        <v>9750</v>
      </c>
      <c r="H349" s="134"/>
      <c r="I349" s="134"/>
      <c r="J349" s="134"/>
      <c r="K349" s="118"/>
    </row>
    <row r="350" spans="1:11">
      <c r="A350" s="116">
        <v>3299</v>
      </c>
      <c r="B350" s="117" t="s">
        <v>190</v>
      </c>
      <c r="C350" s="122">
        <f t="shared" si="9"/>
        <v>12000</v>
      </c>
      <c r="D350" s="122">
        <v>12000</v>
      </c>
      <c r="E350" s="118"/>
      <c r="F350" s="118"/>
      <c r="G350" s="118"/>
      <c r="H350" s="118"/>
      <c r="I350" s="118"/>
      <c r="J350" s="118"/>
      <c r="K350" s="118"/>
    </row>
    <row r="351" spans="1:11">
      <c r="A351" s="163">
        <v>34</v>
      </c>
      <c r="B351" s="169" t="s">
        <v>54</v>
      </c>
      <c r="C351" s="170">
        <f>D351+E351+F351+G351+H351+I351+J351</f>
        <v>7300</v>
      </c>
      <c r="D351" s="170">
        <f>D352+D353+D354+D355</f>
        <v>7300</v>
      </c>
      <c r="E351" s="171"/>
      <c r="F351" s="171"/>
      <c r="G351" s="171"/>
      <c r="H351" s="171"/>
      <c r="I351" s="171"/>
      <c r="J351" s="171"/>
      <c r="K351" s="166"/>
    </row>
    <row r="352" spans="1:11">
      <c r="A352" s="116">
        <v>3431</v>
      </c>
      <c r="B352" s="117" t="s">
        <v>191</v>
      </c>
      <c r="C352" s="122">
        <f t="shared" ref="C352:C355" si="10">D352+E352+F352+G352+H352+I352+J352</f>
        <v>6000</v>
      </c>
      <c r="D352" s="122">
        <v>6000</v>
      </c>
      <c r="E352" s="118"/>
      <c r="F352" s="118"/>
      <c r="G352" s="118"/>
      <c r="H352" s="118"/>
      <c r="I352" s="118"/>
      <c r="J352" s="118"/>
      <c r="K352" s="118"/>
    </row>
    <row r="353" spans="1:11" ht="25.5">
      <c r="A353" s="116">
        <v>3432</v>
      </c>
      <c r="B353" s="117" t="s">
        <v>192</v>
      </c>
      <c r="C353" s="122">
        <f t="shared" si="10"/>
        <v>0</v>
      </c>
      <c r="D353" s="118"/>
      <c r="E353" s="118"/>
      <c r="F353" s="118"/>
      <c r="G353" s="118"/>
      <c r="H353" s="118"/>
      <c r="I353" s="118"/>
      <c r="J353" s="118"/>
      <c r="K353" s="118"/>
    </row>
    <row r="354" spans="1:11">
      <c r="A354" s="116">
        <v>3433</v>
      </c>
      <c r="B354" s="117" t="s">
        <v>193</v>
      </c>
      <c r="C354" s="122">
        <f t="shared" si="10"/>
        <v>500</v>
      </c>
      <c r="D354" s="152">
        <v>500</v>
      </c>
      <c r="E354" s="118"/>
      <c r="F354" s="118"/>
      <c r="G354" s="118"/>
      <c r="H354" s="118"/>
      <c r="I354" s="118"/>
      <c r="J354" s="118"/>
      <c r="K354" s="118"/>
    </row>
    <row r="355" spans="1:11">
      <c r="A355" s="116">
        <v>3434</v>
      </c>
      <c r="B355" s="117" t="s">
        <v>194</v>
      </c>
      <c r="C355" s="122">
        <f t="shared" si="10"/>
        <v>800</v>
      </c>
      <c r="D355" s="152">
        <v>800</v>
      </c>
      <c r="E355" s="118"/>
      <c r="F355" s="118"/>
      <c r="G355" s="118"/>
      <c r="H355" s="118"/>
      <c r="I355" s="118"/>
      <c r="J355" s="118"/>
      <c r="K355" s="118"/>
    </row>
    <row r="356" spans="1:11">
      <c r="A356" s="163">
        <v>37</v>
      </c>
      <c r="B356" s="169" t="s">
        <v>210</v>
      </c>
      <c r="C356" s="170">
        <f>C357</f>
        <v>2000</v>
      </c>
      <c r="D356" s="170">
        <f>D357</f>
        <v>2000</v>
      </c>
      <c r="E356" s="171"/>
      <c r="F356" s="171"/>
      <c r="G356" s="171"/>
      <c r="H356" s="171"/>
      <c r="I356" s="171"/>
      <c r="J356" s="171"/>
      <c r="K356" s="171"/>
    </row>
    <row r="357" spans="1:11">
      <c r="A357" s="116">
        <v>3722</v>
      </c>
      <c r="B357" s="117" t="s">
        <v>210</v>
      </c>
      <c r="C357" s="122">
        <f t="shared" ref="C357" si="11">D357+E357+F357+G357+H357+I357+J357</f>
        <v>2000</v>
      </c>
      <c r="D357" s="155">
        <v>2000</v>
      </c>
      <c r="E357" s="118"/>
      <c r="F357" s="118"/>
      <c r="G357" s="118"/>
      <c r="H357" s="118"/>
      <c r="I357" s="118"/>
      <c r="J357" s="118"/>
      <c r="K357" s="118"/>
    </row>
    <row r="358" spans="1:11">
      <c r="A358" s="163" t="s">
        <v>195</v>
      </c>
      <c r="B358" s="169" t="s">
        <v>196</v>
      </c>
      <c r="C358" s="170">
        <f>F358</f>
        <v>84000</v>
      </c>
      <c r="D358" s="171"/>
      <c r="E358" s="171"/>
      <c r="F358" s="170">
        <f>F359+F365+F367</f>
        <v>84000</v>
      </c>
      <c r="G358" s="171"/>
      <c r="H358" s="171"/>
      <c r="I358" s="171"/>
      <c r="J358" s="171"/>
      <c r="K358" s="171"/>
    </row>
    <row r="359" spans="1:11">
      <c r="A359" s="116">
        <v>4221</v>
      </c>
      <c r="B359" s="117" t="s">
        <v>197</v>
      </c>
      <c r="C359" s="122">
        <v>50000</v>
      </c>
      <c r="D359" s="118"/>
      <c r="E359" s="118"/>
      <c r="F359" s="122">
        <v>50000</v>
      </c>
      <c r="G359" s="118"/>
      <c r="H359" s="118"/>
      <c r="I359" s="118"/>
      <c r="J359" s="118"/>
      <c r="K359" s="118"/>
    </row>
    <row r="360" spans="1:11">
      <c r="A360" s="116">
        <v>4222</v>
      </c>
      <c r="B360" s="117" t="s">
        <v>198</v>
      </c>
      <c r="C360" s="118"/>
      <c r="D360" s="118"/>
      <c r="E360" s="118"/>
      <c r="F360" s="118"/>
      <c r="G360" s="118"/>
      <c r="H360" s="118"/>
      <c r="I360" s="118"/>
      <c r="J360" s="118"/>
      <c r="K360" s="118"/>
    </row>
    <row r="361" spans="1:11">
      <c r="A361" s="116">
        <v>4223</v>
      </c>
      <c r="B361" s="117" t="s">
        <v>199</v>
      </c>
      <c r="C361" s="118"/>
      <c r="D361" s="118"/>
      <c r="E361" s="118"/>
      <c r="F361" s="118"/>
      <c r="G361" s="118"/>
      <c r="H361" s="118"/>
      <c r="I361" s="118"/>
      <c r="J361" s="118"/>
      <c r="K361" s="118"/>
    </row>
    <row r="362" spans="1:11">
      <c r="A362" s="116">
        <v>4224</v>
      </c>
      <c r="B362" s="117" t="s">
        <v>200</v>
      </c>
      <c r="C362" s="118"/>
      <c r="D362" s="118"/>
      <c r="E362" s="118"/>
      <c r="F362" s="118"/>
      <c r="G362" s="118"/>
      <c r="H362" s="118"/>
      <c r="I362" s="118"/>
      <c r="J362" s="118"/>
      <c r="K362" s="118"/>
    </row>
    <row r="363" spans="1:11">
      <c r="A363" s="116">
        <v>4225</v>
      </c>
      <c r="B363" s="117" t="s">
        <v>201</v>
      </c>
      <c r="C363" s="118"/>
      <c r="D363" s="118"/>
      <c r="E363" s="118"/>
      <c r="F363" s="118"/>
      <c r="G363" s="118"/>
      <c r="H363" s="118"/>
      <c r="I363" s="118"/>
      <c r="J363" s="118"/>
      <c r="K363" s="118"/>
    </row>
    <row r="364" spans="1:11">
      <c r="A364" s="116">
        <v>4226</v>
      </c>
      <c r="B364" s="117" t="s">
        <v>202</v>
      </c>
      <c r="C364" s="118"/>
      <c r="D364" s="118"/>
      <c r="E364" s="118"/>
      <c r="F364" s="118"/>
      <c r="G364" s="118"/>
      <c r="H364" s="118"/>
      <c r="I364" s="118"/>
      <c r="J364" s="118"/>
      <c r="K364" s="118"/>
    </row>
    <row r="365" spans="1:11">
      <c r="A365" s="116">
        <v>4227</v>
      </c>
      <c r="B365" s="117" t="s">
        <v>203</v>
      </c>
      <c r="C365" s="122">
        <v>26500</v>
      </c>
      <c r="D365" s="118"/>
      <c r="E365" s="118"/>
      <c r="F365" s="122">
        <v>26000</v>
      </c>
      <c r="G365" s="118"/>
      <c r="H365" s="118"/>
      <c r="I365" s="118"/>
      <c r="J365" s="118"/>
      <c r="K365" s="118"/>
    </row>
    <row r="366" spans="1:11">
      <c r="A366" s="116">
        <v>4231</v>
      </c>
      <c r="B366" s="117" t="s">
        <v>204</v>
      </c>
      <c r="C366" s="118"/>
      <c r="D366" s="118"/>
      <c r="E366" s="118"/>
      <c r="F366" s="118"/>
      <c r="G366" s="118"/>
      <c r="H366" s="118"/>
      <c r="I366" s="118"/>
      <c r="J366" s="118"/>
      <c r="K366" s="118"/>
    </row>
    <row r="367" spans="1:11">
      <c r="A367" s="116">
        <v>4241</v>
      </c>
      <c r="B367" s="117" t="s">
        <v>205</v>
      </c>
      <c r="C367" s="122">
        <v>8000</v>
      </c>
      <c r="D367" s="118"/>
      <c r="E367" s="118"/>
      <c r="F367" s="122">
        <v>8000</v>
      </c>
      <c r="G367" s="118"/>
      <c r="H367" s="118"/>
      <c r="I367" s="118"/>
      <c r="J367" s="118"/>
      <c r="K367" s="118"/>
    </row>
    <row r="368" spans="1:11">
      <c r="A368" s="145" t="s">
        <v>156</v>
      </c>
      <c r="B368" s="149" t="s">
        <v>206</v>
      </c>
      <c r="C368" s="150">
        <v>2000</v>
      </c>
      <c r="D368" s="150">
        <v>2000</v>
      </c>
      <c r="E368" s="151"/>
      <c r="F368" s="151"/>
      <c r="G368" s="151"/>
      <c r="H368" s="151"/>
      <c r="I368" s="151"/>
      <c r="J368" s="151"/>
      <c r="K368" s="177"/>
    </row>
    <row r="369" spans="1:11">
      <c r="A369" s="127">
        <v>3</v>
      </c>
      <c r="B369" s="128" t="s">
        <v>158</v>
      </c>
      <c r="C369" s="156">
        <v>2000</v>
      </c>
      <c r="D369" s="157">
        <f>D370</f>
        <v>2000</v>
      </c>
      <c r="E369" s="130"/>
      <c r="F369" s="130"/>
      <c r="G369" s="130"/>
      <c r="H369" s="130"/>
      <c r="I369" s="130"/>
      <c r="J369" s="130"/>
      <c r="K369" s="148"/>
    </row>
    <row r="370" spans="1:11">
      <c r="A370" s="163">
        <v>32</v>
      </c>
      <c r="B370" s="164" t="s">
        <v>25</v>
      </c>
      <c r="C370" s="173">
        <v>2000</v>
      </c>
      <c r="D370" s="174">
        <f>SUM(D371:D396)</f>
        <v>2000</v>
      </c>
      <c r="E370" s="166"/>
      <c r="F370" s="166"/>
      <c r="G370" s="166"/>
      <c r="H370" s="166"/>
      <c r="I370" s="166"/>
      <c r="J370" s="166"/>
      <c r="K370" s="166"/>
    </row>
    <row r="371" spans="1:11">
      <c r="A371" s="116">
        <v>3211</v>
      </c>
      <c r="B371" s="117" t="s">
        <v>165</v>
      </c>
      <c r="C371" s="118"/>
      <c r="D371" s="153"/>
      <c r="E371" s="118"/>
      <c r="F371" s="118"/>
      <c r="G371" s="118"/>
      <c r="H371" s="118"/>
      <c r="I371" s="118"/>
      <c r="J371" s="118"/>
      <c r="K371" s="118"/>
    </row>
    <row r="372" spans="1:11" ht="25.5">
      <c r="A372" s="116">
        <v>3212</v>
      </c>
      <c r="B372" s="117" t="s">
        <v>166</v>
      </c>
      <c r="C372" s="118"/>
      <c r="D372" s="118"/>
      <c r="E372" s="118"/>
      <c r="F372" s="118"/>
      <c r="G372" s="118"/>
      <c r="H372" s="118"/>
      <c r="I372" s="118"/>
      <c r="J372" s="118"/>
      <c r="K372" s="118"/>
    </row>
    <row r="373" spans="1:11">
      <c r="A373" s="116">
        <v>3213</v>
      </c>
      <c r="B373" s="117" t="s">
        <v>167</v>
      </c>
      <c r="C373" s="118"/>
      <c r="D373" s="118"/>
      <c r="E373" s="118"/>
      <c r="F373" s="118"/>
      <c r="G373" s="118"/>
      <c r="H373" s="118"/>
      <c r="I373" s="118"/>
      <c r="J373" s="118"/>
      <c r="K373" s="118"/>
    </row>
    <row r="374" spans="1:11">
      <c r="A374" s="116">
        <v>3214</v>
      </c>
      <c r="B374" s="117" t="s">
        <v>168</v>
      </c>
      <c r="C374" s="118"/>
      <c r="D374" s="118"/>
      <c r="E374" s="118"/>
      <c r="F374" s="118"/>
      <c r="G374" s="118"/>
      <c r="H374" s="118"/>
      <c r="I374" s="118"/>
      <c r="J374" s="118"/>
      <c r="K374" s="118"/>
    </row>
    <row r="375" spans="1:11">
      <c r="A375" s="116">
        <v>3221</v>
      </c>
      <c r="B375" s="117" t="s">
        <v>169</v>
      </c>
      <c r="C375" s="118"/>
      <c r="D375" s="118"/>
      <c r="E375" s="118"/>
      <c r="F375" s="118"/>
      <c r="G375" s="118"/>
      <c r="H375" s="118"/>
      <c r="I375" s="118"/>
      <c r="J375" s="118"/>
      <c r="K375" s="118"/>
    </row>
    <row r="376" spans="1:11">
      <c r="A376" s="116">
        <v>3222</v>
      </c>
      <c r="B376" s="117" t="s">
        <v>170</v>
      </c>
      <c r="C376" s="118"/>
      <c r="D376" s="118"/>
      <c r="E376" s="118"/>
      <c r="F376" s="118"/>
      <c r="G376" s="118"/>
      <c r="H376" s="118"/>
      <c r="I376" s="118"/>
      <c r="J376" s="118"/>
      <c r="K376" s="118"/>
    </row>
    <row r="377" spans="1:11">
      <c r="A377" s="116">
        <v>3223</v>
      </c>
      <c r="B377" s="117" t="s">
        <v>171</v>
      </c>
      <c r="C377" s="118"/>
      <c r="D377" s="118"/>
      <c r="E377" s="118"/>
      <c r="F377" s="118"/>
      <c r="G377" s="118"/>
      <c r="H377" s="118"/>
      <c r="I377" s="118"/>
      <c r="J377" s="118"/>
      <c r="K377" s="118"/>
    </row>
    <row r="378" spans="1:11" ht="25.5">
      <c r="A378" s="116">
        <v>3224</v>
      </c>
      <c r="B378" s="117" t="s">
        <v>172</v>
      </c>
      <c r="C378" s="118"/>
      <c r="D378" s="118"/>
      <c r="E378" s="118"/>
      <c r="F378" s="118"/>
      <c r="G378" s="118"/>
      <c r="H378" s="118"/>
      <c r="I378" s="118"/>
      <c r="J378" s="118"/>
      <c r="K378" s="118"/>
    </row>
    <row r="379" spans="1:11">
      <c r="A379" s="116">
        <v>3225</v>
      </c>
      <c r="B379" s="117" t="s">
        <v>173</v>
      </c>
      <c r="C379" s="153">
        <v>2000</v>
      </c>
      <c r="D379" s="153">
        <v>2000</v>
      </c>
      <c r="E379" s="118"/>
      <c r="F379" s="118"/>
      <c r="G379" s="118"/>
      <c r="H379" s="118"/>
      <c r="I379" s="118"/>
      <c r="J379" s="118"/>
      <c r="K379" s="118"/>
    </row>
    <row r="380" spans="1:11">
      <c r="A380" s="116">
        <v>3227</v>
      </c>
      <c r="B380" s="117" t="s">
        <v>175</v>
      </c>
      <c r="C380" s="118"/>
      <c r="D380" s="118"/>
      <c r="E380" s="118"/>
      <c r="F380" s="118"/>
      <c r="G380" s="118"/>
      <c r="H380" s="118"/>
      <c r="I380" s="118"/>
      <c r="J380" s="118"/>
      <c r="K380" s="118"/>
    </row>
    <row r="381" spans="1:11">
      <c r="A381" s="116">
        <v>3231</v>
      </c>
      <c r="B381" s="117" t="s">
        <v>176</v>
      </c>
      <c r="C381" s="118"/>
      <c r="D381" s="118"/>
      <c r="E381" s="118"/>
      <c r="F381" s="118"/>
      <c r="G381" s="118"/>
      <c r="H381" s="118"/>
      <c r="I381" s="118"/>
      <c r="J381" s="118"/>
      <c r="K381" s="118"/>
    </row>
    <row r="382" spans="1:11">
      <c r="A382" s="116">
        <v>3232</v>
      </c>
      <c r="B382" s="117" t="s">
        <v>177</v>
      </c>
      <c r="C382" s="118"/>
      <c r="D382" s="118"/>
      <c r="E382" s="118"/>
      <c r="F382" s="118"/>
      <c r="G382" s="118"/>
      <c r="H382" s="118"/>
      <c r="I382" s="118"/>
      <c r="J382" s="118"/>
      <c r="K382" s="118"/>
    </row>
    <row r="383" spans="1:11">
      <c r="A383" s="116">
        <v>3233</v>
      </c>
      <c r="B383" s="117" t="s">
        <v>178</v>
      </c>
      <c r="C383" s="118"/>
      <c r="D383" s="118"/>
      <c r="E383" s="118"/>
      <c r="F383" s="118"/>
      <c r="G383" s="118"/>
      <c r="H383" s="118"/>
      <c r="I383" s="118"/>
      <c r="J383" s="118"/>
      <c r="K383" s="118"/>
    </row>
    <row r="384" spans="1:11">
      <c r="A384" s="116">
        <v>3234</v>
      </c>
      <c r="B384" s="117" t="s">
        <v>179</v>
      </c>
      <c r="C384" s="118"/>
      <c r="D384" s="118"/>
      <c r="E384" s="118"/>
      <c r="F384" s="118"/>
      <c r="G384" s="118"/>
      <c r="H384" s="118"/>
      <c r="I384" s="118"/>
      <c r="J384" s="118"/>
      <c r="K384" s="118"/>
    </row>
    <row r="385" spans="1:11">
      <c r="A385" s="116">
        <v>3235</v>
      </c>
      <c r="B385" s="117" t="s">
        <v>180</v>
      </c>
      <c r="C385" s="118"/>
      <c r="D385" s="118"/>
      <c r="E385" s="118"/>
      <c r="F385" s="118"/>
      <c r="G385" s="118"/>
      <c r="H385" s="118"/>
      <c r="I385" s="118"/>
      <c r="J385" s="118"/>
      <c r="K385" s="118"/>
    </row>
    <row r="386" spans="1:11">
      <c r="A386" s="116">
        <v>3236</v>
      </c>
      <c r="B386" s="117" t="s">
        <v>181</v>
      </c>
      <c r="C386" s="118"/>
      <c r="D386" s="118"/>
      <c r="E386" s="118"/>
      <c r="F386" s="118"/>
      <c r="G386" s="118"/>
      <c r="H386" s="118"/>
      <c r="I386" s="118"/>
      <c r="J386" s="118"/>
      <c r="K386" s="118"/>
    </row>
    <row r="387" spans="1:11">
      <c r="A387" s="116">
        <v>3237</v>
      </c>
      <c r="B387" s="117" t="s">
        <v>182</v>
      </c>
      <c r="C387" s="122"/>
      <c r="D387" s="122"/>
      <c r="E387" s="118"/>
      <c r="F387" s="118"/>
      <c r="G387" s="118"/>
      <c r="H387" s="118"/>
      <c r="I387" s="118"/>
      <c r="J387" s="118"/>
      <c r="K387" s="118"/>
    </row>
    <row r="388" spans="1:11">
      <c r="A388" s="116">
        <v>3238</v>
      </c>
      <c r="B388" s="117" t="s">
        <v>183</v>
      </c>
      <c r="C388" s="118"/>
      <c r="D388" s="118"/>
      <c r="E388" s="118"/>
      <c r="F388" s="118"/>
      <c r="G388" s="118"/>
      <c r="H388" s="118"/>
      <c r="I388" s="118"/>
      <c r="J388" s="118"/>
      <c r="K388" s="118"/>
    </row>
    <row r="389" spans="1:11">
      <c r="A389" s="116">
        <v>3239</v>
      </c>
      <c r="B389" s="117" t="s">
        <v>184</v>
      </c>
      <c r="C389" s="118"/>
      <c r="D389" s="118"/>
      <c r="E389" s="118"/>
      <c r="F389" s="118"/>
      <c r="G389" s="118"/>
      <c r="H389" s="118"/>
      <c r="I389" s="118"/>
      <c r="J389" s="118"/>
      <c r="K389" s="118"/>
    </row>
    <row r="390" spans="1:11" ht="25.5">
      <c r="A390" s="116">
        <v>3241</v>
      </c>
      <c r="B390" s="117" t="s">
        <v>51</v>
      </c>
      <c r="C390" s="118"/>
      <c r="D390" s="118"/>
      <c r="E390" s="118"/>
      <c r="F390" s="118"/>
      <c r="G390" s="118"/>
      <c r="H390" s="118"/>
      <c r="I390" s="118"/>
      <c r="J390" s="118"/>
      <c r="K390" s="118"/>
    </row>
    <row r="391" spans="1:11" ht="25.5">
      <c r="A391" s="116">
        <v>3291</v>
      </c>
      <c r="B391" s="117" t="s">
        <v>185</v>
      </c>
      <c r="C391" s="118"/>
      <c r="D391" s="118"/>
      <c r="E391" s="118"/>
      <c r="F391" s="118"/>
      <c r="G391" s="118"/>
      <c r="H391" s="118"/>
      <c r="I391" s="118"/>
      <c r="J391" s="118"/>
      <c r="K391" s="118"/>
    </row>
    <row r="392" spans="1:11">
      <c r="A392" s="116">
        <v>3292</v>
      </c>
      <c r="B392" s="117" t="s">
        <v>186</v>
      </c>
      <c r="C392" s="118"/>
      <c r="D392" s="118"/>
      <c r="E392" s="118"/>
      <c r="F392" s="118"/>
      <c r="G392" s="118"/>
      <c r="H392" s="118"/>
      <c r="I392" s="118"/>
      <c r="J392" s="118"/>
      <c r="K392" s="118"/>
    </row>
    <row r="393" spans="1:11">
      <c r="A393" s="116">
        <v>3293</v>
      </c>
      <c r="B393" s="117" t="s">
        <v>187</v>
      </c>
      <c r="C393" s="118"/>
      <c r="D393" s="118"/>
      <c r="E393" s="118"/>
      <c r="F393" s="118"/>
      <c r="G393" s="118"/>
      <c r="H393" s="118"/>
      <c r="I393" s="118"/>
      <c r="J393" s="118"/>
      <c r="K393" s="118"/>
    </row>
    <row r="394" spans="1:11">
      <c r="A394" s="116">
        <v>3294</v>
      </c>
      <c r="B394" s="117" t="s">
        <v>188</v>
      </c>
      <c r="C394" s="118"/>
      <c r="D394" s="118"/>
      <c r="E394" s="118"/>
      <c r="F394" s="118"/>
      <c r="G394" s="118"/>
      <c r="H394" s="118"/>
      <c r="I394" s="118"/>
      <c r="J394" s="118"/>
      <c r="K394" s="118"/>
    </row>
    <row r="395" spans="1:11">
      <c r="A395" s="116">
        <v>3295</v>
      </c>
      <c r="B395" s="117" t="s">
        <v>189</v>
      </c>
      <c r="C395" s="118"/>
      <c r="D395" s="118"/>
      <c r="E395" s="118"/>
      <c r="F395" s="118"/>
      <c r="G395" s="118"/>
      <c r="H395" s="118"/>
      <c r="I395" s="118"/>
      <c r="J395" s="118"/>
      <c r="K395" s="118"/>
    </row>
    <row r="396" spans="1:11">
      <c r="A396" s="116">
        <v>3299</v>
      </c>
      <c r="B396" s="117" t="s">
        <v>190</v>
      </c>
      <c r="C396" s="118"/>
      <c r="D396" s="118"/>
      <c r="E396" s="118"/>
      <c r="F396" s="118"/>
      <c r="G396" s="118"/>
      <c r="H396" s="118"/>
      <c r="I396" s="118"/>
      <c r="J396" s="118"/>
      <c r="K396" s="118"/>
    </row>
    <row r="397" spans="1:11" ht="38.25">
      <c r="A397" s="145" t="s">
        <v>156</v>
      </c>
      <c r="B397" s="149" t="s">
        <v>207</v>
      </c>
      <c r="C397" s="150">
        <v>6000</v>
      </c>
      <c r="D397" s="150">
        <v>6000</v>
      </c>
      <c r="E397" s="151"/>
      <c r="F397" s="151"/>
      <c r="G397" s="151"/>
      <c r="H397" s="151"/>
      <c r="I397" s="151"/>
      <c r="J397" s="151"/>
      <c r="K397" s="177"/>
    </row>
    <row r="398" spans="1:11">
      <c r="A398" s="127">
        <v>3</v>
      </c>
      <c r="B398" s="128" t="s">
        <v>158</v>
      </c>
      <c r="C398" s="129">
        <v>6000</v>
      </c>
      <c r="D398" s="129">
        <v>6000</v>
      </c>
      <c r="E398" s="130"/>
      <c r="F398" s="130"/>
      <c r="G398" s="130"/>
      <c r="H398" s="130"/>
      <c r="I398" s="130"/>
      <c r="J398" s="130"/>
      <c r="K398" s="148"/>
    </row>
    <row r="399" spans="1:11">
      <c r="A399" s="116">
        <v>31</v>
      </c>
      <c r="B399" s="117" t="s">
        <v>21</v>
      </c>
      <c r="C399" s="118"/>
      <c r="D399" s="118"/>
      <c r="E399" s="118"/>
      <c r="F399" s="118"/>
      <c r="G399" s="118"/>
      <c r="H399" s="118"/>
      <c r="I399" s="118"/>
      <c r="J399" s="118"/>
      <c r="K399" s="118"/>
    </row>
    <row r="400" spans="1:11">
      <c r="A400" s="116">
        <v>3111</v>
      </c>
      <c r="B400" s="117" t="s">
        <v>159</v>
      </c>
      <c r="C400" s="118"/>
      <c r="D400" s="118"/>
      <c r="E400" s="118"/>
      <c r="F400" s="118"/>
      <c r="G400" s="118"/>
      <c r="H400" s="118"/>
      <c r="I400" s="118"/>
      <c r="J400" s="118"/>
      <c r="K400" s="118"/>
    </row>
    <row r="401" spans="1:11">
      <c r="A401" s="116">
        <v>3113</v>
      </c>
      <c r="B401" s="117" t="s">
        <v>160</v>
      </c>
      <c r="C401" s="118"/>
      <c r="D401" s="118"/>
      <c r="E401" s="118"/>
      <c r="F401" s="118"/>
      <c r="G401" s="118"/>
      <c r="H401" s="118"/>
      <c r="I401" s="118"/>
      <c r="J401" s="118"/>
      <c r="K401" s="118"/>
    </row>
    <row r="402" spans="1:11">
      <c r="A402" s="116">
        <v>3114</v>
      </c>
      <c r="B402" s="117" t="s">
        <v>161</v>
      </c>
      <c r="C402" s="118"/>
      <c r="D402" s="118"/>
      <c r="E402" s="118"/>
      <c r="F402" s="118"/>
      <c r="G402" s="118"/>
      <c r="H402" s="118"/>
      <c r="I402" s="118"/>
      <c r="J402" s="118"/>
      <c r="K402" s="118"/>
    </row>
    <row r="403" spans="1:11">
      <c r="A403" s="116">
        <v>3121</v>
      </c>
      <c r="B403" s="117" t="s">
        <v>23</v>
      </c>
      <c r="C403" s="118"/>
      <c r="D403" s="118"/>
      <c r="E403" s="118"/>
      <c r="F403" s="118"/>
      <c r="G403" s="118"/>
      <c r="H403" s="118"/>
      <c r="I403" s="118"/>
      <c r="J403" s="118"/>
      <c r="K403" s="118"/>
    </row>
    <row r="404" spans="1:11">
      <c r="A404" s="116">
        <v>3131</v>
      </c>
      <c r="B404" s="117" t="s">
        <v>162</v>
      </c>
      <c r="C404" s="118"/>
      <c r="D404" s="118"/>
      <c r="E404" s="118"/>
      <c r="F404" s="118"/>
      <c r="G404" s="118"/>
      <c r="H404" s="118"/>
      <c r="I404" s="118"/>
      <c r="J404" s="118"/>
      <c r="K404" s="118"/>
    </row>
    <row r="405" spans="1:11">
      <c r="A405" s="116">
        <v>3132</v>
      </c>
      <c r="B405" s="117" t="s">
        <v>163</v>
      </c>
      <c r="C405" s="118"/>
      <c r="D405" s="118"/>
      <c r="E405" s="118"/>
      <c r="F405" s="118"/>
      <c r="G405" s="118"/>
      <c r="H405" s="118"/>
      <c r="I405" s="118"/>
      <c r="J405" s="118"/>
      <c r="K405" s="118"/>
    </row>
    <row r="406" spans="1:11" ht="25.5">
      <c r="A406" s="116">
        <v>3133</v>
      </c>
      <c r="B406" s="117" t="s">
        <v>164</v>
      </c>
      <c r="C406" s="118"/>
      <c r="D406" s="118"/>
      <c r="E406" s="118"/>
      <c r="F406" s="118"/>
      <c r="G406" s="118"/>
      <c r="H406" s="118"/>
      <c r="I406" s="118"/>
      <c r="J406" s="118"/>
      <c r="K406" s="118"/>
    </row>
    <row r="407" spans="1:11">
      <c r="A407" s="127">
        <v>32</v>
      </c>
      <c r="B407" s="146" t="s">
        <v>25</v>
      </c>
      <c r="C407" s="147">
        <v>6000</v>
      </c>
      <c r="D407" s="147">
        <v>6000</v>
      </c>
      <c r="E407" s="148"/>
      <c r="F407" s="148"/>
      <c r="G407" s="148"/>
      <c r="H407" s="148"/>
      <c r="I407" s="148"/>
      <c r="J407" s="148"/>
      <c r="K407" s="148"/>
    </row>
    <row r="408" spans="1:11">
      <c r="A408" s="116">
        <v>3211</v>
      </c>
      <c r="B408" s="117" t="s">
        <v>165</v>
      </c>
      <c r="C408" s="118"/>
      <c r="D408" s="118"/>
      <c r="E408" s="118"/>
      <c r="F408" s="118"/>
      <c r="G408" s="118"/>
      <c r="H408" s="118"/>
      <c r="I408" s="118"/>
      <c r="J408" s="118"/>
      <c r="K408" s="118"/>
    </row>
    <row r="409" spans="1:11" ht="25.5">
      <c r="A409" s="116">
        <v>3212</v>
      </c>
      <c r="B409" s="117" t="s">
        <v>166</v>
      </c>
      <c r="C409" s="118"/>
      <c r="D409" s="118"/>
      <c r="E409" s="118"/>
      <c r="F409" s="118"/>
      <c r="G409" s="118"/>
      <c r="H409" s="118"/>
      <c r="I409" s="118"/>
      <c r="J409" s="118"/>
      <c r="K409" s="118"/>
    </row>
    <row r="410" spans="1:11">
      <c r="A410" s="116">
        <v>3213</v>
      </c>
      <c r="B410" s="117" t="s">
        <v>167</v>
      </c>
      <c r="C410" s="118"/>
      <c r="D410" s="118"/>
      <c r="E410" s="118"/>
      <c r="F410" s="118"/>
      <c r="G410" s="118"/>
      <c r="H410" s="118"/>
      <c r="I410" s="118"/>
      <c r="J410" s="118"/>
      <c r="K410" s="118"/>
    </row>
    <row r="411" spans="1:11">
      <c r="A411" s="116">
        <v>3214</v>
      </c>
      <c r="B411" s="117" t="s">
        <v>168</v>
      </c>
      <c r="C411" s="118"/>
      <c r="D411" s="118"/>
      <c r="E411" s="118"/>
      <c r="F411" s="118"/>
      <c r="G411" s="118"/>
      <c r="H411" s="118"/>
      <c r="I411" s="118"/>
      <c r="J411" s="118"/>
      <c r="K411" s="118"/>
    </row>
    <row r="412" spans="1:11">
      <c r="A412" s="116">
        <v>3221</v>
      </c>
      <c r="B412" s="117" t="s">
        <v>169</v>
      </c>
      <c r="C412" s="122">
        <v>4000</v>
      </c>
      <c r="D412" s="122">
        <v>4000</v>
      </c>
      <c r="E412" s="118"/>
      <c r="F412" s="118"/>
      <c r="G412" s="118"/>
      <c r="H412" s="118"/>
      <c r="I412" s="118"/>
      <c r="J412" s="118"/>
      <c r="K412" s="118"/>
    </row>
    <row r="413" spans="1:11">
      <c r="A413" s="116">
        <v>3222</v>
      </c>
      <c r="B413" s="117" t="s">
        <v>170</v>
      </c>
      <c r="C413" s="118"/>
      <c r="D413" s="118"/>
      <c r="E413" s="118"/>
      <c r="F413" s="118"/>
      <c r="G413" s="118"/>
      <c r="H413" s="118"/>
      <c r="I413" s="118"/>
      <c r="J413" s="118"/>
      <c r="K413" s="118"/>
    </row>
    <row r="414" spans="1:11">
      <c r="A414" s="116">
        <v>3223</v>
      </c>
      <c r="B414" s="117" t="s">
        <v>171</v>
      </c>
      <c r="C414" s="118"/>
      <c r="D414" s="118"/>
      <c r="E414" s="118"/>
      <c r="F414" s="118"/>
      <c r="G414" s="118"/>
      <c r="H414" s="118"/>
      <c r="I414" s="118"/>
      <c r="J414" s="118"/>
      <c r="K414" s="118"/>
    </row>
    <row r="415" spans="1:11" ht="25.5">
      <c r="A415" s="116">
        <v>3224</v>
      </c>
      <c r="B415" s="117" t="s">
        <v>172</v>
      </c>
      <c r="C415" s="118"/>
      <c r="D415" s="118"/>
      <c r="E415" s="118"/>
      <c r="F415" s="118"/>
      <c r="G415" s="118"/>
      <c r="H415" s="118"/>
      <c r="I415" s="118"/>
      <c r="J415" s="118"/>
      <c r="K415" s="118"/>
    </row>
    <row r="416" spans="1:11">
      <c r="A416" s="116">
        <v>3225</v>
      </c>
      <c r="B416" s="117" t="s">
        <v>173</v>
      </c>
      <c r="C416" s="122">
        <v>2000</v>
      </c>
      <c r="D416" s="122">
        <v>2000</v>
      </c>
      <c r="E416" s="118"/>
      <c r="F416" s="118"/>
      <c r="G416" s="118"/>
      <c r="H416" s="118"/>
      <c r="I416" s="118"/>
      <c r="J416" s="118"/>
      <c r="K416" s="118"/>
    </row>
    <row r="417" spans="1:11">
      <c r="A417" s="116">
        <v>3226</v>
      </c>
      <c r="B417" s="117" t="s">
        <v>174</v>
      </c>
      <c r="C417" s="118"/>
      <c r="D417" s="118"/>
      <c r="E417" s="118"/>
      <c r="F417" s="118"/>
      <c r="G417" s="118"/>
      <c r="H417" s="118"/>
      <c r="I417" s="118"/>
      <c r="J417" s="118"/>
      <c r="K417" s="118"/>
    </row>
    <row r="418" spans="1:11">
      <c r="A418" s="116">
        <v>3227</v>
      </c>
      <c r="B418" s="117" t="s">
        <v>175</v>
      </c>
      <c r="C418" s="118"/>
      <c r="D418" s="118"/>
      <c r="E418" s="118"/>
      <c r="F418" s="118"/>
      <c r="G418" s="118"/>
      <c r="H418" s="118"/>
      <c r="I418" s="118"/>
      <c r="J418" s="118"/>
      <c r="K418" s="118"/>
    </row>
    <row r="419" spans="1:11">
      <c r="A419" s="116">
        <v>3231</v>
      </c>
      <c r="B419" s="117" t="s">
        <v>176</v>
      </c>
      <c r="C419" s="118"/>
      <c r="D419" s="118"/>
      <c r="E419" s="118"/>
      <c r="F419" s="118"/>
      <c r="G419" s="118"/>
      <c r="H419" s="118"/>
      <c r="I419" s="118"/>
      <c r="J419" s="118"/>
      <c r="K419" s="118"/>
    </row>
    <row r="420" spans="1:11">
      <c r="A420" s="116">
        <v>3232</v>
      </c>
      <c r="B420" s="117" t="s">
        <v>177</v>
      </c>
      <c r="C420" s="118"/>
      <c r="D420" s="118"/>
      <c r="E420" s="118"/>
      <c r="F420" s="118"/>
      <c r="G420" s="118"/>
      <c r="H420" s="118"/>
      <c r="I420" s="118"/>
      <c r="J420" s="118"/>
      <c r="K420" s="118"/>
    </row>
    <row r="421" spans="1:11">
      <c r="A421" s="116">
        <v>3233</v>
      </c>
      <c r="B421" s="117" t="s">
        <v>178</v>
      </c>
      <c r="C421" s="118"/>
      <c r="D421" s="118"/>
      <c r="E421" s="118"/>
      <c r="F421" s="118"/>
      <c r="G421" s="118"/>
      <c r="H421" s="118"/>
      <c r="I421" s="118"/>
      <c r="J421" s="118"/>
      <c r="K421" s="118"/>
    </row>
    <row r="422" spans="1:11">
      <c r="A422" s="116">
        <v>3234</v>
      </c>
      <c r="B422" s="117" t="s">
        <v>179</v>
      </c>
      <c r="C422" s="118"/>
      <c r="D422" s="118"/>
      <c r="E422" s="118"/>
      <c r="F422" s="118"/>
      <c r="G422" s="118"/>
      <c r="H422" s="118"/>
      <c r="I422" s="118"/>
      <c r="J422" s="118"/>
      <c r="K422" s="118"/>
    </row>
    <row r="423" spans="1:11">
      <c r="A423" s="116">
        <v>3235</v>
      </c>
      <c r="B423" s="117" t="s">
        <v>180</v>
      </c>
      <c r="C423" s="118"/>
      <c r="D423" s="118"/>
      <c r="E423" s="118"/>
      <c r="F423" s="118"/>
      <c r="G423" s="118"/>
      <c r="H423" s="118"/>
      <c r="I423" s="118"/>
      <c r="J423" s="118"/>
      <c r="K423" s="118"/>
    </row>
    <row r="424" spans="1:11">
      <c r="A424" s="116">
        <v>3236</v>
      </c>
      <c r="B424" s="117" t="s">
        <v>181</v>
      </c>
      <c r="C424" s="118"/>
      <c r="D424" s="118"/>
      <c r="E424" s="118"/>
      <c r="F424" s="118"/>
      <c r="G424" s="118"/>
      <c r="H424" s="118"/>
      <c r="I424" s="118"/>
      <c r="J424" s="118"/>
      <c r="K424" s="118"/>
    </row>
    <row r="425" spans="1:11">
      <c r="A425" s="116">
        <v>3237</v>
      </c>
      <c r="B425" s="117" t="s">
        <v>182</v>
      </c>
      <c r="C425" s="118"/>
      <c r="D425" s="118"/>
      <c r="E425" s="118"/>
      <c r="F425" s="118"/>
      <c r="G425" s="118"/>
      <c r="H425" s="118"/>
      <c r="I425" s="118"/>
      <c r="J425" s="118"/>
      <c r="K425" s="118"/>
    </row>
    <row r="426" spans="1:11">
      <c r="A426" s="116">
        <v>3238</v>
      </c>
      <c r="B426" s="117" t="s">
        <v>183</v>
      </c>
      <c r="C426" s="118"/>
      <c r="D426" s="118"/>
      <c r="E426" s="118"/>
      <c r="F426" s="118"/>
      <c r="G426" s="118"/>
      <c r="H426" s="118"/>
      <c r="I426" s="118"/>
      <c r="J426" s="118"/>
      <c r="K426" s="118"/>
    </row>
    <row r="427" spans="1:11">
      <c r="A427" s="116">
        <v>3239</v>
      </c>
      <c r="B427" s="117" t="s">
        <v>184</v>
      </c>
      <c r="C427" s="118"/>
      <c r="D427" s="118"/>
      <c r="E427" s="118"/>
      <c r="F427" s="118"/>
      <c r="G427" s="118"/>
      <c r="H427" s="118"/>
      <c r="I427" s="118"/>
      <c r="J427" s="118"/>
      <c r="K427" s="118"/>
    </row>
    <row r="428" spans="1:11" ht="25.5">
      <c r="A428" s="116">
        <v>3241</v>
      </c>
      <c r="B428" s="117" t="s">
        <v>51</v>
      </c>
      <c r="C428" s="118"/>
      <c r="D428" s="118"/>
      <c r="E428" s="118"/>
      <c r="F428" s="118"/>
      <c r="G428" s="118"/>
      <c r="H428" s="118"/>
      <c r="I428" s="118"/>
      <c r="J428" s="118"/>
      <c r="K428" s="118"/>
    </row>
    <row r="429" spans="1:11" ht="25.5">
      <c r="A429" s="116">
        <v>3291</v>
      </c>
      <c r="B429" s="117" t="s">
        <v>185</v>
      </c>
      <c r="C429" s="118"/>
      <c r="D429" s="118"/>
      <c r="E429" s="118"/>
      <c r="F429" s="118"/>
      <c r="G429" s="118"/>
      <c r="H429" s="118"/>
      <c r="I429" s="118"/>
      <c r="J429" s="118"/>
      <c r="K429" s="118"/>
    </row>
    <row r="430" spans="1:11">
      <c r="A430" s="116">
        <v>3292</v>
      </c>
      <c r="B430" s="117" t="s">
        <v>186</v>
      </c>
      <c r="C430" s="118"/>
      <c r="D430" s="118"/>
      <c r="E430" s="118"/>
      <c r="F430" s="118"/>
      <c r="G430" s="118"/>
      <c r="H430" s="118"/>
      <c r="I430" s="118"/>
      <c r="J430" s="118"/>
      <c r="K430" s="118"/>
    </row>
    <row r="431" spans="1:11">
      <c r="A431" s="116">
        <v>3293</v>
      </c>
      <c r="B431" s="117" t="s">
        <v>187</v>
      </c>
      <c r="C431" s="118"/>
      <c r="D431" s="118"/>
      <c r="E431" s="118"/>
      <c r="F431" s="118"/>
      <c r="G431" s="118"/>
      <c r="H431" s="118"/>
      <c r="I431" s="118"/>
      <c r="J431" s="118"/>
      <c r="K431" s="118"/>
    </row>
    <row r="432" spans="1:11">
      <c r="A432" s="116">
        <v>3294</v>
      </c>
      <c r="B432" s="117" t="s">
        <v>188</v>
      </c>
      <c r="C432" s="118"/>
      <c r="D432" s="118"/>
      <c r="E432" s="118"/>
      <c r="F432" s="118"/>
      <c r="G432" s="118"/>
      <c r="H432" s="118"/>
      <c r="I432" s="118"/>
      <c r="J432" s="118"/>
      <c r="K432" s="118"/>
    </row>
    <row r="433" spans="1:11">
      <c r="A433" s="116">
        <v>3295</v>
      </c>
      <c r="B433" s="117" t="s">
        <v>189</v>
      </c>
      <c r="C433" s="118"/>
      <c r="D433" s="118"/>
      <c r="E433" s="118"/>
      <c r="F433" s="118"/>
      <c r="G433" s="118"/>
      <c r="H433" s="118"/>
      <c r="I433" s="118"/>
      <c r="J433" s="118"/>
      <c r="K433" s="118"/>
    </row>
    <row r="434" spans="1:11">
      <c r="A434" s="116">
        <v>3299</v>
      </c>
      <c r="B434" s="117" t="s">
        <v>190</v>
      </c>
      <c r="C434" s="122"/>
      <c r="D434" s="122"/>
      <c r="E434" s="118"/>
      <c r="F434" s="118"/>
      <c r="G434" s="118"/>
      <c r="H434" s="118"/>
      <c r="I434" s="118"/>
      <c r="J434" s="118"/>
      <c r="K434" s="118"/>
    </row>
    <row r="435" spans="1:11">
      <c r="A435" s="116">
        <v>34</v>
      </c>
      <c r="B435" s="117" t="s">
        <v>54</v>
      </c>
      <c r="C435" s="118"/>
      <c r="D435" s="118"/>
      <c r="E435" s="118"/>
      <c r="F435" s="118"/>
      <c r="G435" s="118"/>
      <c r="H435" s="118"/>
      <c r="I435" s="118"/>
      <c r="J435" s="118"/>
      <c r="K435" s="118"/>
    </row>
    <row r="436" spans="1:11">
      <c r="A436" s="116">
        <v>3431</v>
      </c>
      <c r="B436" s="117" t="s">
        <v>191</v>
      </c>
      <c r="C436" s="118"/>
      <c r="D436" s="118"/>
      <c r="E436" s="118"/>
      <c r="F436" s="118"/>
      <c r="G436" s="118"/>
      <c r="H436" s="118"/>
      <c r="I436" s="118"/>
      <c r="J436" s="118"/>
      <c r="K436" s="118"/>
    </row>
    <row r="437" spans="1:11" ht="25.5">
      <c r="A437" s="116">
        <v>3432</v>
      </c>
      <c r="B437" s="117" t="s">
        <v>192</v>
      </c>
      <c r="C437" s="118"/>
      <c r="D437" s="118"/>
      <c r="E437" s="118"/>
      <c r="F437" s="118"/>
      <c r="G437" s="118"/>
      <c r="H437" s="118"/>
      <c r="I437" s="118"/>
      <c r="J437" s="118"/>
      <c r="K437" s="118"/>
    </row>
    <row r="438" spans="1:11">
      <c r="A438" s="116">
        <v>3433</v>
      </c>
      <c r="B438" s="117" t="s">
        <v>193</v>
      </c>
      <c r="C438" s="118"/>
      <c r="D438" s="118"/>
      <c r="E438" s="118"/>
      <c r="F438" s="118"/>
      <c r="G438" s="118"/>
      <c r="H438" s="118"/>
      <c r="I438" s="118"/>
      <c r="J438" s="118"/>
      <c r="K438" s="118"/>
    </row>
    <row r="439" spans="1:11" ht="25.5">
      <c r="A439" s="116">
        <v>42</v>
      </c>
      <c r="B439" s="117" t="s">
        <v>72</v>
      </c>
      <c r="C439" s="118"/>
      <c r="D439" s="118"/>
      <c r="E439" s="118"/>
      <c r="F439" s="118"/>
      <c r="G439" s="118"/>
      <c r="H439" s="118"/>
      <c r="I439" s="118"/>
      <c r="J439" s="118"/>
      <c r="K439" s="118"/>
    </row>
    <row r="440" spans="1:11">
      <c r="A440" s="116">
        <v>4221</v>
      </c>
      <c r="B440" s="117" t="s">
        <v>197</v>
      </c>
      <c r="C440" s="118"/>
      <c r="D440" s="118"/>
      <c r="E440" s="118"/>
      <c r="F440" s="118"/>
      <c r="G440" s="118"/>
      <c r="H440" s="118"/>
      <c r="I440" s="118"/>
      <c r="J440" s="118"/>
      <c r="K440" s="118"/>
    </row>
    <row r="441" spans="1:11">
      <c r="A441" s="116">
        <v>4222</v>
      </c>
      <c r="B441" s="117" t="s">
        <v>198</v>
      </c>
      <c r="C441" s="118"/>
      <c r="D441" s="118"/>
      <c r="E441" s="118"/>
      <c r="F441" s="118"/>
      <c r="G441" s="118"/>
      <c r="H441" s="118"/>
      <c r="I441" s="118"/>
      <c r="J441" s="118"/>
      <c r="K441" s="118"/>
    </row>
    <row r="442" spans="1:11">
      <c r="A442" s="116">
        <v>4223</v>
      </c>
      <c r="B442" s="117" t="s">
        <v>199</v>
      </c>
      <c r="C442" s="118"/>
      <c r="D442" s="118"/>
      <c r="E442" s="118"/>
      <c r="F442" s="118"/>
      <c r="G442" s="118"/>
      <c r="H442" s="118"/>
      <c r="I442" s="118"/>
      <c r="J442" s="118"/>
      <c r="K442" s="118"/>
    </row>
    <row r="443" spans="1:11">
      <c r="A443" s="116">
        <v>4224</v>
      </c>
      <c r="B443" s="117" t="s">
        <v>200</v>
      </c>
      <c r="C443" s="118"/>
      <c r="D443" s="118"/>
      <c r="E443" s="118"/>
      <c r="F443" s="118"/>
      <c r="G443" s="118"/>
      <c r="H443" s="118"/>
      <c r="I443" s="118"/>
      <c r="J443" s="118"/>
      <c r="K443" s="118"/>
    </row>
    <row r="444" spans="1:11">
      <c r="A444" s="116">
        <v>4225</v>
      </c>
      <c r="B444" s="117" t="s">
        <v>201</v>
      </c>
      <c r="C444" s="118"/>
      <c r="D444" s="118"/>
      <c r="E444" s="118"/>
      <c r="F444" s="118"/>
      <c r="G444" s="118"/>
      <c r="H444" s="118"/>
      <c r="I444" s="118"/>
      <c r="J444" s="118"/>
      <c r="K444" s="118"/>
    </row>
    <row r="445" spans="1:11">
      <c r="A445" s="116">
        <v>4226</v>
      </c>
      <c r="B445" s="117" t="s">
        <v>202</v>
      </c>
      <c r="C445" s="118"/>
      <c r="D445" s="118"/>
      <c r="E445" s="118"/>
      <c r="F445" s="118"/>
      <c r="G445" s="118"/>
      <c r="H445" s="118"/>
      <c r="I445" s="118"/>
      <c r="J445" s="118"/>
      <c r="K445" s="118"/>
    </row>
    <row r="446" spans="1:11">
      <c r="A446" s="116">
        <v>4227</v>
      </c>
      <c r="B446" s="117" t="s">
        <v>203</v>
      </c>
      <c r="C446" s="118"/>
      <c r="D446" s="118"/>
      <c r="E446" s="118"/>
      <c r="F446" s="118"/>
      <c r="G446" s="118"/>
      <c r="H446" s="118"/>
      <c r="I446" s="118"/>
      <c r="J446" s="118"/>
      <c r="K446" s="118"/>
    </row>
    <row r="447" spans="1:11">
      <c r="A447" s="116">
        <v>4231</v>
      </c>
      <c r="B447" s="117" t="s">
        <v>204</v>
      </c>
      <c r="C447" s="118"/>
      <c r="D447" s="118"/>
      <c r="E447" s="118"/>
      <c r="F447" s="118"/>
      <c r="G447" s="118"/>
      <c r="H447" s="118"/>
      <c r="I447" s="118"/>
      <c r="J447" s="118"/>
      <c r="K447" s="118"/>
    </row>
    <row r="448" spans="1:11">
      <c r="A448" s="116">
        <v>4241</v>
      </c>
      <c r="B448" s="117" t="s">
        <v>205</v>
      </c>
      <c r="C448" s="118"/>
      <c r="D448" s="118"/>
      <c r="E448" s="118"/>
      <c r="F448" s="118"/>
      <c r="G448" s="118"/>
      <c r="H448" s="118"/>
      <c r="I448" s="118"/>
      <c r="J448" s="118"/>
      <c r="K448" s="118"/>
    </row>
    <row r="449" spans="1:11" ht="25.5">
      <c r="A449" s="116">
        <v>45</v>
      </c>
      <c r="B449" s="117" t="s">
        <v>208</v>
      </c>
      <c r="C449" s="118"/>
      <c r="D449" s="118"/>
      <c r="E449" s="118"/>
      <c r="F449" s="118"/>
      <c r="G449" s="118"/>
      <c r="H449" s="118"/>
      <c r="I449" s="118"/>
      <c r="J449" s="118"/>
      <c r="K449" s="118"/>
    </row>
    <row r="450" spans="1:11">
      <c r="A450" s="116">
        <v>4511</v>
      </c>
      <c r="B450" s="117" t="s">
        <v>41</v>
      </c>
      <c r="C450" s="118"/>
      <c r="D450" s="118"/>
      <c r="E450" s="118"/>
      <c r="F450" s="118"/>
      <c r="G450" s="118"/>
      <c r="H450" s="118"/>
      <c r="I450" s="118"/>
      <c r="J450" s="118"/>
      <c r="K450" s="118"/>
    </row>
    <row r="451" spans="1:11">
      <c r="A451" s="116">
        <v>4225</v>
      </c>
      <c r="B451" s="117" t="s">
        <v>201</v>
      </c>
      <c r="C451" s="118"/>
      <c r="D451" s="118"/>
      <c r="E451" s="118"/>
      <c r="F451" s="118"/>
      <c r="G451" s="118"/>
      <c r="H451" s="118"/>
      <c r="I451" s="118"/>
      <c r="J451" s="118"/>
      <c r="K451" s="118"/>
    </row>
    <row r="452" spans="1:11">
      <c r="A452" s="116">
        <v>4226</v>
      </c>
      <c r="B452" s="117" t="s">
        <v>202</v>
      </c>
      <c r="C452" s="118"/>
      <c r="D452" s="118"/>
      <c r="E452" s="118"/>
      <c r="F452" s="118"/>
      <c r="G452" s="118"/>
      <c r="H452" s="118"/>
      <c r="I452" s="118"/>
      <c r="J452" s="118"/>
      <c r="K452" s="118"/>
    </row>
    <row r="453" spans="1:11">
      <c r="A453" s="116">
        <v>4227</v>
      </c>
      <c r="B453" s="117" t="s">
        <v>203</v>
      </c>
      <c r="C453" s="118"/>
      <c r="D453" s="118"/>
      <c r="E453" s="118"/>
      <c r="F453" s="118"/>
      <c r="G453" s="118"/>
      <c r="H453" s="118"/>
      <c r="I453" s="118"/>
      <c r="J453" s="118"/>
      <c r="K453" s="118"/>
    </row>
    <row r="454" spans="1:11">
      <c r="A454" s="116">
        <v>4231</v>
      </c>
      <c r="B454" s="117" t="s">
        <v>204</v>
      </c>
      <c r="C454" s="118"/>
      <c r="D454" s="118"/>
      <c r="E454" s="118"/>
      <c r="F454" s="118"/>
      <c r="G454" s="118"/>
      <c r="H454" s="118"/>
      <c r="I454" s="118"/>
      <c r="J454" s="118"/>
      <c r="K454" s="118"/>
    </row>
    <row r="455" spans="1:11">
      <c r="A455" s="116">
        <v>4241</v>
      </c>
      <c r="B455" s="117" t="s">
        <v>205</v>
      </c>
      <c r="C455" s="118"/>
      <c r="D455" s="118"/>
      <c r="E455" s="118"/>
      <c r="F455" s="118"/>
      <c r="G455" s="118"/>
      <c r="H455" s="118"/>
      <c r="I455" s="118"/>
      <c r="J455" s="118"/>
      <c r="K455" s="118"/>
    </row>
    <row r="456" spans="1:11" ht="25.5">
      <c r="A456" s="116">
        <v>45</v>
      </c>
      <c r="B456" s="117" t="s">
        <v>208</v>
      </c>
      <c r="C456" s="118"/>
      <c r="D456" s="118"/>
      <c r="E456" s="118"/>
      <c r="F456" s="118"/>
      <c r="G456" s="118"/>
      <c r="H456" s="118"/>
      <c r="I456" s="118"/>
      <c r="J456" s="118"/>
      <c r="K456" s="118"/>
    </row>
    <row r="457" spans="1:11">
      <c r="A457" s="116">
        <v>4511</v>
      </c>
      <c r="B457" s="117" t="s">
        <v>41</v>
      </c>
      <c r="C457" s="118"/>
      <c r="D457" s="118"/>
      <c r="E457" s="118"/>
      <c r="F457" s="118"/>
      <c r="G457" s="118"/>
      <c r="H457" s="118"/>
      <c r="I457" s="118"/>
      <c r="J457" s="118"/>
      <c r="K457" s="118"/>
    </row>
  </sheetData>
  <mergeCells count="7">
    <mergeCell ref="A310:B311"/>
    <mergeCell ref="C310:K311"/>
    <mergeCell ref="A1:J1"/>
    <mergeCell ref="A4:B5"/>
    <mergeCell ref="C4:K5"/>
    <mergeCell ref="A157:B158"/>
    <mergeCell ref="C157:K158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89" firstPageNumber="3" orientation="landscape" useFirstPageNumber="1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151"/>
  <sheetViews>
    <sheetView view="pageBreakPreview" topLeftCell="A136" zoomScaleNormal="100" zoomScaleSheetLayoutView="100" workbookViewId="0">
      <selection activeCell="A5" sqref="A5:K5"/>
    </sheetView>
  </sheetViews>
  <sheetFormatPr defaultRowHeight="12.75"/>
  <cols>
    <col min="1" max="1" width="12.7109375" customWidth="1"/>
    <col min="2" max="2" width="42.7109375" customWidth="1"/>
    <col min="3" max="3" width="14.28515625" customWidth="1"/>
    <col min="4" max="4" width="13.42578125" customWidth="1"/>
    <col min="5" max="5" width="12.5703125" customWidth="1"/>
    <col min="6" max="6" width="13.7109375" customWidth="1"/>
    <col min="7" max="7" width="13.42578125" customWidth="1"/>
    <col min="8" max="8" width="10.85546875" customWidth="1"/>
    <col min="9" max="9" width="15.5703125" customWidth="1"/>
    <col min="10" max="10" width="12.85546875" customWidth="1"/>
    <col min="11" max="11" width="13.5703125" customWidth="1"/>
  </cols>
  <sheetData>
    <row r="1" spans="1:11">
      <c r="A1" s="282" t="s">
        <v>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11" ht="13.5" thickBot="1"/>
    <row r="4" spans="1:11" ht="99.95" customHeight="1">
      <c r="A4" s="209" t="s">
        <v>18</v>
      </c>
      <c r="B4" s="210" t="s">
        <v>19</v>
      </c>
      <c r="C4" s="210" t="s">
        <v>214</v>
      </c>
      <c r="D4" s="210" t="s">
        <v>10</v>
      </c>
      <c r="E4" s="210" t="s">
        <v>11</v>
      </c>
      <c r="F4" s="210" t="s">
        <v>12</v>
      </c>
      <c r="G4" s="210" t="s">
        <v>13</v>
      </c>
      <c r="H4" s="210" t="s">
        <v>20</v>
      </c>
      <c r="I4" s="210" t="s">
        <v>217</v>
      </c>
      <c r="J4" s="210" t="s">
        <v>15</v>
      </c>
      <c r="K4" s="211" t="s">
        <v>212</v>
      </c>
    </row>
    <row r="5" spans="1:11" ht="36" customHeight="1">
      <c r="A5" s="279" t="s">
        <v>216</v>
      </c>
      <c r="B5" s="280"/>
      <c r="C5" s="280"/>
      <c r="D5" s="280"/>
      <c r="E5" s="280"/>
      <c r="F5" s="280"/>
      <c r="G5" s="280"/>
      <c r="H5" s="280"/>
      <c r="I5" s="280"/>
      <c r="J5" s="280"/>
      <c r="K5" s="281"/>
    </row>
    <row r="6" spans="1:11" ht="50.1" customHeight="1">
      <c r="A6" s="212" t="s">
        <v>155</v>
      </c>
      <c r="B6" s="208" t="s">
        <v>209</v>
      </c>
      <c r="C6" s="120"/>
      <c r="D6" s="120"/>
      <c r="E6" s="120"/>
      <c r="F6" s="120"/>
      <c r="G6" s="120"/>
      <c r="H6" s="120"/>
      <c r="I6" s="120"/>
      <c r="J6" s="120"/>
      <c r="K6" s="213"/>
    </row>
    <row r="7" spans="1:11" ht="30" customHeight="1">
      <c r="A7" s="214" t="s">
        <v>156</v>
      </c>
      <c r="B7" s="159" t="s">
        <v>157</v>
      </c>
      <c r="C7" s="160">
        <f>D7+E7+F7+G7+H7+I7+J7+K7</f>
        <v>4011920</v>
      </c>
      <c r="D7" s="160">
        <f>D8</f>
        <v>746800</v>
      </c>
      <c r="E7" s="160">
        <f>E8</f>
        <v>300</v>
      </c>
      <c r="F7" s="160">
        <f>F8+F52</f>
        <v>694020</v>
      </c>
      <c r="G7" s="160">
        <f>G8</f>
        <v>2570000</v>
      </c>
      <c r="H7" s="161"/>
      <c r="I7" s="162">
        <v>800</v>
      </c>
      <c r="J7" s="161"/>
      <c r="K7" s="215">
        <f>K17</f>
        <v>0</v>
      </c>
    </row>
    <row r="8" spans="1:11" ht="30" customHeight="1">
      <c r="A8" s="216">
        <v>3</v>
      </c>
      <c r="B8" s="117" t="s">
        <v>158</v>
      </c>
      <c r="C8" s="122">
        <f>C9+C17+C45+C50</f>
        <v>3927920</v>
      </c>
      <c r="D8" s="122">
        <f>D17+D45+D50</f>
        <v>746800</v>
      </c>
      <c r="E8" s="122">
        <f>E17</f>
        <v>300</v>
      </c>
      <c r="F8" s="122">
        <f>F17</f>
        <v>610020</v>
      </c>
      <c r="G8" s="122">
        <f>G9+G17</f>
        <v>2570000</v>
      </c>
      <c r="H8" s="118"/>
      <c r="I8" s="153">
        <v>800</v>
      </c>
      <c r="J8" s="118"/>
      <c r="K8" s="213"/>
    </row>
    <row r="9" spans="1:11" ht="30" customHeight="1">
      <c r="A9" s="217">
        <v>31</v>
      </c>
      <c r="B9" s="164" t="s">
        <v>21</v>
      </c>
      <c r="C9" s="165">
        <f>D9+E9+F9+G9+H9+I9+J9</f>
        <v>2560250</v>
      </c>
      <c r="D9" s="166"/>
      <c r="E9" s="166"/>
      <c r="F9" s="166"/>
      <c r="G9" s="165">
        <f>G10+G13+G15</f>
        <v>2560250</v>
      </c>
      <c r="H9" s="166"/>
      <c r="I9" s="168"/>
      <c r="J9" s="166"/>
      <c r="K9" s="218"/>
    </row>
    <row r="10" spans="1:11" ht="18" customHeight="1">
      <c r="A10" s="216">
        <v>3111</v>
      </c>
      <c r="B10" s="117" t="s">
        <v>159</v>
      </c>
      <c r="C10" s="122">
        <f t="shared" ref="C10:C16" si="0">D10+E10+F10+G10+H10+I10+J10</f>
        <v>2160000</v>
      </c>
      <c r="D10" s="118"/>
      <c r="E10" s="118"/>
      <c r="F10" s="118"/>
      <c r="G10" s="122">
        <v>2160000</v>
      </c>
      <c r="H10" s="118"/>
      <c r="I10" s="153"/>
      <c r="J10" s="118"/>
      <c r="K10" s="213"/>
    </row>
    <row r="11" spans="1:11" ht="18" customHeight="1">
      <c r="A11" s="216">
        <v>3113</v>
      </c>
      <c r="B11" s="117" t="s">
        <v>160</v>
      </c>
      <c r="C11" s="122">
        <f t="shared" si="0"/>
        <v>0</v>
      </c>
      <c r="D11" s="118"/>
      <c r="E11" s="118"/>
      <c r="F11" s="118"/>
      <c r="G11" s="118"/>
      <c r="H11" s="118"/>
      <c r="I11" s="153"/>
      <c r="J11" s="118"/>
      <c r="K11" s="213"/>
    </row>
    <row r="12" spans="1:11" ht="18" customHeight="1">
      <c r="A12" s="219">
        <v>3114</v>
      </c>
      <c r="B12" s="124" t="s">
        <v>161</v>
      </c>
      <c r="C12" s="122">
        <f t="shared" si="0"/>
        <v>0</v>
      </c>
      <c r="D12" s="125"/>
      <c r="E12" s="125"/>
      <c r="F12" s="125"/>
      <c r="G12" s="125"/>
      <c r="H12" s="125"/>
      <c r="I12" s="154"/>
      <c r="J12" s="125"/>
      <c r="K12" s="213"/>
    </row>
    <row r="13" spans="1:11" ht="18" customHeight="1">
      <c r="A13" s="216">
        <v>3121</v>
      </c>
      <c r="B13" s="117" t="s">
        <v>23</v>
      </c>
      <c r="C13" s="122">
        <f t="shared" si="0"/>
        <v>40730</v>
      </c>
      <c r="D13" s="118"/>
      <c r="E13" s="118"/>
      <c r="F13" s="118"/>
      <c r="G13" s="122">
        <v>40730</v>
      </c>
      <c r="H13" s="118"/>
      <c r="I13" s="153"/>
      <c r="J13" s="118"/>
      <c r="K13" s="213"/>
    </row>
    <row r="14" spans="1:11" ht="18" customHeight="1">
      <c r="A14" s="216">
        <v>3131</v>
      </c>
      <c r="B14" s="117" t="s">
        <v>162</v>
      </c>
      <c r="C14" s="122">
        <f t="shared" si="0"/>
        <v>0</v>
      </c>
      <c r="D14" s="118"/>
      <c r="E14" s="118"/>
      <c r="F14" s="118"/>
      <c r="G14" s="118"/>
      <c r="H14" s="118"/>
      <c r="I14" s="153"/>
      <c r="J14" s="118"/>
      <c r="K14" s="213"/>
    </row>
    <row r="15" spans="1:11" ht="18" customHeight="1">
      <c r="A15" s="220">
        <v>3132</v>
      </c>
      <c r="B15" s="117" t="s">
        <v>163</v>
      </c>
      <c r="C15" s="122">
        <f t="shared" si="0"/>
        <v>359520</v>
      </c>
      <c r="D15" s="118"/>
      <c r="E15" s="118"/>
      <c r="F15" s="118"/>
      <c r="G15" s="122">
        <v>359520</v>
      </c>
      <c r="H15" s="118"/>
      <c r="I15" s="153"/>
      <c r="J15" s="118"/>
      <c r="K15" s="213"/>
    </row>
    <row r="16" spans="1:11" ht="31.5" customHeight="1">
      <c r="A16" s="220">
        <v>3133</v>
      </c>
      <c r="B16" s="117" t="s">
        <v>164</v>
      </c>
      <c r="C16" s="122">
        <f t="shared" si="0"/>
        <v>0</v>
      </c>
      <c r="D16" s="118"/>
      <c r="E16" s="118"/>
      <c r="F16" s="118"/>
      <c r="G16" s="118"/>
      <c r="H16" s="118"/>
      <c r="I16" s="153"/>
      <c r="J16" s="118"/>
      <c r="K16" s="213"/>
    </row>
    <row r="17" spans="1:11">
      <c r="A17" s="221">
        <v>32</v>
      </c>
      <c r="B17" s="169" t="s">
        <v>25</v>
      </c>
      <c r="C17" s="170">
        <f>D17+E17+F17+G17+H17+I17+J17</f>
        <v>1358370</v>
      </c>
      <c r="D17" s="170">
        <f>SUM(D18:D44)</f>
        <v>737500</v>
      </c>
      <c r="E17" s="170">
        <f>E37</f>
        <v>300</v>
      </c>
      <c r="F17" s="170">
        <f>SUM(F18:F44)</f>
        <v>610020</v>
      </c>
      <c r="G17" s="170">
        <f>G43</f>
        <v>9750</v>
      </c>
      <c r="H17" s="171"/>
      <c r="I17" s="172">
        <v>800</v>
      </c>
      <c r="J17" s="171"/>
      <c r="K17" s="222">
        <f>K30</f>
        <v>0</v>
      </c>
    </row>
    <row r="18" spans="1:11" ht="18" customHeight="1">
      <c r="A18" s="216">
        <v>3211</v>
      </c>
      <c r="B18" s="117" t="s">
        <v>165</v>
      </c>
      <c r="C18" s="122">
        <f>D18+E18+F18+G18+H18+I18+J18</f>
        <v>50000</v>
      </c>
      <c r="D18" s="122">
        <v>50000</v>
      </c>
      <c r="E18" s="120"/>
      <c r="F18" s="120"/>
      <c r="G18" s="120"/>
      <c r="H18" s="120"/>
      <c r="I18" s="120"/>
      <c r="J18" s="120"/>
      <c r="K18" s="223"/>
    </row>
    <row r="19" spans="1:11" ht="32.25" customHeight="1">
      <c r="A19" s="219">
        <v>3212</v>
      </c>
      <c r="B19" s="124" t="s">
        <v>166</v>
      </c>
      <c r="C19" s="122">
        <f t="shared" ref="C19:C29" si="1">D19+E19+F19+G19+H19+I19+J19</f>
        <v>46000</v>
      </c>
      <c r="D19" s="126">
        <v>46000</v>
      </c>
      <c r="E19" s="125"/>
      <c r="F19" s="125"/>
      <c r="G19" s="125"/>
      <c r="H19" s="125"/>
      <c r="I19" s="125"/>
      <c r="J19" s="125"/>
      <c r="K19" s="223"/>
    </row>
    <row r="20" spans="1:11" ht="18" customHeight="1">
      <c r="A20" s="216">
        <v>3213</v>
      </c>
      <c r="B20" s="117" t="s">
        <v>167</v>
      </c>
      <c r="C20" s="122">
        <f t="shared" si="1"/>
        <v>11000</v>
      </c>
      <c r="D20" s="122">
        <v>11000</v>
      </c>
      <c r="E20" s="118"/>
      <c r="F20" s="118"/>
      <c r="G20" s="118"/>
      <c r="H20" s="118"/>
      <c r="I20" s="118"/>
      <c r="J20" s="118"/>
      <c r="K20" s="213"/>
    </row>
    <row r="21" spans="1:11" ht="18" customHeight="1">
      <c r="A21" s="216">
        <v>3214</v>
      </c>
      <c r="B21" s="117" t="s">
        <v>168</v>
      </c>
      <c r="C21" s="122">
        <f t="shared" si="1"/>
        <v>1000</v>
      </c>
      <c r="D21" s="122">
        <v>1000</v>
      </c>
      <c r="E21" s="118"/>
      <c r="F21" s="118"/>
      <c r="G21" s="118"/>
      <c r="H21" s="118"/>
      <c r="I21" s="118"/>
      <c r="J21" s="118"/>
      <c r="K21" s="213"/>
    </row>
    <row r="22" spans="1:11" ht="18" customHeight="1">
      <c r="A22" s="220">
        <v>3221</v>
      </c>
      <c r="B22" s="117" t="s">
        <v>169</v>
      </c>
      <c r="C22" s="122">
        <f t="shared" si="1"/>
        <v>124000</v>
      </c>
      <c r="D22" s="122">
        <v>118000</v>
      </c>
      <c r="E22" s="118"/>
      <c r="F22" s="122">
        <v>6000</v>
      </c>
      <c r="G22" s="118"/>
      <c r="H22" s="118"/>
      <c r="I22" s="118"/>
      <c r="J22" s="118"/>
      <c r="K22" s="213"/>
    </row>
    <row r="23" spans="1:11" ht="18" customHeight="1">
      <c r="A23" s="220">
        <v>3222</v>
      </c>
      <c r="B23" s="117" t="s">
        <v>170</v>
      </c>
      <c r="C23" s="122">
        <f t="shared" si="1"/>
        <v>560000</v>
      </c>
      <c r="D23" s="118"/>
      <c r="E23" s="118"/>
      <c r="F23" s="122">
        <v>560000</v>
      </c>
      <c r="G23" s="118"/>
      <c r="H23" s="118"/>
      <c r="I23" s="118"/>
      <c r="J23" s="118"/>
      <c r="K23" s="213"/>
    </row>
    <row r="24" spans="1:11" ht="18" customHeight="1">
      <c r="A24" s="220">
        <v>3223</v>
      </c>
      <c r="B24" s="117" t="s">
        <v>171</v>
      </c>
      <c r="C24" s="122">
        <f t="shared" si="1"/>
        <v>140000</v>
      </c>
      <c r="D24" s="122">
        <v>140000</v>
      </c>
      <c r="E24" s="118"/>
      <c r="F24" s="118"/>
      <c r="G24" s="118"/>
      <c r="H24" s="118"/>
      <c r="I24" s="118"/>
      <c r="J24" s="118"/>
      <c r="K24" s="213"/>
    </row>
    <row r="25" spans="1:11" ht="28.5" customHeight="1">
      <c r="A25" s="220">
        <v>3224</v>
      </c>
      <c r="B25" s="117" t="s">
        <v>172</v>
      </c>
      <c r="C25" s="122">
        <f t="shared" si="1"/>
        <v>8000</v>
      </c>
      <c r="D25" s="122">
        <v>8000</v>
      </c>
      <c r="E25" s="118"/>
      <c r="F25" s="118"/>
      <c r="G25" s="118"/>
      <c r="H25" s="118"/>
      <c r="I25" s="118"/>
      <c r="J25" s="118"/>
      <c r="K25" s="213"/>
    </row>
    <row r="26" spans="1:11" ht="18" customHeight="1">
      <c r="A26" s="220">
        <v>3225</v>
      </c>
      <c r="B26" s="117" t="s">
        <v>173</v>
      </c>
      <c r="C26" s="122">
        <f t="shared" si="1"/>
        <v>21720</v>
      </c>
      <c r="D26" s="122">
        <v>11720</v>
      </c>
      <c r="E26" s="118"/>
      <c r="F26" s="122">
        <v>10000</v>
      </c>
      <c r="G26" s="118"/>
      <c r="H26" s="118"/>
      <c r="I26" s="118"/>
      <c r="J26" s="118"/>
      <c r="K26" s="213"/>
    </row>
    <row r="27" spans="1:11" ht="18" customHeight="1">
      <c r="A27" s="220">
        <v>3226</v>
      </c>
      <c r="B27" s="117" t="s">
        <v>174</v>
      </c>
      <c r="C27" s="122">
        <f t="shared" si="1"/>
        <v>0</v>
      </c>
      <c r="D27" s="118"/>
      <c r="E27" s="118"/>
      <c r="F27" s="118"/>
      <c r="G27" s="118"/>
      <c r="H27" s="118"/>
      <c r="I27" s="118"/>
      <c r="J27" s="118"/>
      <c r="K27" s="213"/>
    </row>
    <row r="28" spans="1:11" ht="18" customHeight="1">
      <c r="A28" s="220">
        <v>3227</v>
      </c>
      <c r="B28" s="117" t="s">
        <v>175</v>
      </c>
      <c r="C28" s="122">
        <f t="shared" si="1"/>
        <v>4000</v>
      </c>
      <c r="D28" s="122">
        <v>4000</v>
      </c>
      <c r="E28" s="118"/>
      <c r="F28" s="118"/>
      <c r="G28" s="118"/>
      <c r="H28" s="118"/>
      <c r="I28" s="118"/>
      <c r="J28" s="118"/>
      <c r="K28" s="213"/>
    </row>
    <row r="29" spans="1:11" ht="18" customHeight="1">
      <c r="A29" s="220">
        <v>3231</v>
      </c>
      <c r="B29" s="117" t="s">
        <v>176</v>
      </c>
      <c r="C29" s="122">
        <f t="shared" si="1"/>
        <v>65000</v>
      </c>
      <c r="D29" s="122">
        <v>65000</v>
      </c>
      <c r="E29" s="118"/>
      <c r="F29" s="118"/>
      <c r="G29" s="118"/>
      <c r="H29" s="118"/>
      <c r="I29" s="118"/>
      <c r="J29" s="118"/>
      <c r="K29" s="213"/>
    </row>
    <row r="30" spans="1:11" ht="18" customHeight="1">
      <c r="A30" s="220">
        <v>3232</v>
      </c>
      <c r="B30" s="117" t="s">
        <v>177</v>
      </c>
      <c r="C30" s="122">
        <f>D30+E30+F30+G30+H30+I30+J30+K30</f>
        <v>95254.06</v>
      </c>
      <c r="D30" s="122">
        <v>80954.06</v>
      </c>
      <c r="E30" s="118"/>
      <c r="F30" s="122">
        <v>13500</v>
      </c>
      <c r="G30" s="118"/>
      <c r="H30" s="118"/>
      <c r="I30" s="153">
        <v>800</v>
      </c>
      <c r="J30" s="118"/>
      <c r="K30" s="224">
        <v>0</v>
      </c>
    </row>
    <row r="31" spans="1:11" ht="18" customHeight="1">
      <c r="A31" s="220">
        <v>3233</v>
      </c>
      <c r="B31" s="117" t="s">
        <v>178</v>
      </c>
      <c r="C31" s="122">
        <f t="shared" ref="C31:C44" si="2">D31+E31+F31+G31+H31+I31+J31</f>
        <v>1480</v>
      </c>
      <c r="D31" s="122">
        <v>1480</v>
      </c>
      <c r="E31" s="118"/>
      <c r="F31" s="118"/>
      <c r="G31" s="118"/>
      <c r="H31" s="118"/>
      <c r="I31" s="118"/>
      <c r="J31" s="118"/>
      <c r="K31" s="213"/>
    </row>
    <row r="32" spans="1:11" ht="18" customHeight="1">
      <c r="A32" s="220">
        <v>3234</v>
      </c>
      <c r="B32" s="117" t="s">
        <v>179</v>
      </c>
      <c r="C32" s="122">
        <f t="shared" si="2"/>
        <v>102000</v>
      </c>
      <c r="D32" s="122">
        <v>102000</v>
      </c>
      <c r="E32" s="118"/>
      <c r="F32" s="118"/>
      <c r="G32" s="118"/>
      <c r="H32" s="118"/>
      <c r="I32" s="118"/>
      <c r="J32" s="118"/>
      <c r="K32" s="213"/>
    </row>
    <row r="33" spans="1:11" ht="18" customHeight="1">
      <c r="A33" s="220">
        <v>3235</v>
      </c>
      <c r="B33" s="117" t="s">
        <v>180</v>
      </c>
      <c r="C33" s="122">
        <f t="shared" si="2"/>
        <v>0</v>
      </c>
      <c r="D33" s="118"/>
      <c r="E33" s="118"/>
      <c r="F33" s="118"/>
      <c r="G33" s="118"/>
      <c r="H33" s="118"/>
      <c r="I33" s="118"/>
      <c r="J33" s="118"/>
      <c r="K33" s="213"/>
    </row>
    <row r="34" spans="1:11" ht="18" customHeight="1">
      <c r="A34" s="220">
        <v>3236</v>
      </c>
      <c r="B34" s="117" t="s">
        <v>181</v>
      </c>
      <c r="C34" s="122">
        <f t="shared" si="2"/>
        <v>10000</v>
      </c>
      <c r="D34" s="122">
        <v>10000</v>
      </c>
      <c r="E34" s="118"/>
      <c r="F34" s="118"/>
      <c r="G34" s="118"/>
      <c r="H34" s="118"/>
      <c r="I34" s="118"/>
      <c r="J34" s="118"/>
      <c r="K34" s="213"/>
    </row>
    <row r="35" spans="1:11" ht="18" customHeight="1">
      <c r="A35" s="220">
        <v>3237</v>
      </c>
      <c r="B35" s="117" t="s">
        <v>182</v>
      </c>
      <c r="C35" s="122">
        <f t="shared" si="2"/>
        <v>6000</v>
      </c>
      <c r="D35" s="122">
        <v>6000</v>
      </c>
      <c r="E35" s="118"/>
      <c r="F35" s="118"/>
      <c r="G35" s="118"/>
      <c r="H35" s="118"/>
      <c r="I35" s="118"/>
      <c r="J35" s="118"/>
      <c r="K35" s="213"/>
    </row>
    <row r="36" spans="1:11" ht="18" customHeight="1">
      <c r="A36" s="220">
        <v>3238</v>
      </c>
      <c r="B36" s="117" t="s">
        <v>183</v>
      </c>
      <c r="C36" s="122">
        <f t="shared" si="2"/>
        <v>44000</v>
      </c>
      <c r="D36" s="122">
        <v>44000</v>
      </c>
      <c r="E36" s="118"/>
      <c r="F36" s="118"/>
      <c r="G36" s="118"/>
      <c r="H36" s="118"/>
      <c r="I36" s="118"/>
      <c r="J36" s="118"/>
      <c r="K36" s="213"/>
    </row>
    <row r="37" spans="1:11" ht="18" customHeight="1">
      <c r="A37" s="220">
        <v>3239</v>
      </c>
      <c r="B37" s="117" t="s">
        <v>184</v>
      </c>
      <c r="C37" s="122">
        <f t="shared" si="2"/>
        <v>35220</v>
      </c>
      <c r="D37" s="122">
        <v>19400</v>
      </c>
      <c r="E37" s="122">
        <v>300</v>
      </c>
      <c r="F37" s="122">
        <v>15520</v>
      </c>
      <c r="G37" s="118"/>
      <c r="H37" s="118"/>
      <c r="I37" s="118"/>
      <c r="J37" s="118"/>
      <c r="K37" s="213"/>
    </row>
    <row r="38" spans="1:11" ht="18.75" customHeight="1">
      <c r="A38" s="220">
        <v>3241</v>
      </c>
      <c r="B38" s="117" t="s">
        <v>51</v>
      </c>
      <c r="C38" s="122">
        <f t="shared" si="2"/>
        <v>5000</v>
      </c>
      <c r="D38" s="118"/>
      <c r="E38" s="118"/>
      <c r="F38" s="122">
        <v>5000</v>
      </c>
      <c r="G38" s="118"/>
      <c r="H38" s="118"/>
      <c r="I38" s="118"/>
      <c r="J38" s="118"/>
      <c r="K38" s="213"/>
    </row>
    <row r="39" spans="1:11" ht="27" customHeight="1">
      <c r="A39" s="220">
        <v>3291</v>
      </c>
      <c r="B39" s="117" t="s">
        <v>185</v>
      </c>
      <c r="C39" s="122">
        <f t="shared" si="2"/>
        <v>0</v>
      </c>
      <c r="D39" s="118"/>
      <c r="E39" s="118"/>
      <c r="F39" s="118"/>
      <c r="G39" s="118"/>
      <c r="H39" s="118"/>
      <c r="I39" s="118"/>
      <c r="J39" s="118"/>
      <c r="K39" s="213"/>
    </row>
    <row r="40" spans="1:11" ht="18" customHeight="1">
      <c r="A40" s="220">
        <v>3292</v>
      </c>
      <c r="B40" s="117" t="s">
        <v>186</v>
      </c>
      <c r="C40" s="122">
        <f t="shared" si="2"/>
        <v>1945.94</v>
      </c>
      <c r="D40" s="122">
        <v>1945.94</v>
      </c>
      <c r="E40" s="118"/>
      <c r="F40" s="118"/>
      <c r="G40" s="118"/>
      <c r="H40" s="118"/>
      <c r="I40" s="118"/>
      <c r="J40" s="118"/>
      <c r="K40" s="213"/>
    </row>
    <row r="41" spans="1:11" ht="18" customHeight="1">
      <c r="A41" s="220">
        <v>3293</v>
      </c>
      <c r="B41" s="117" t="s">
        <v>187</v>
      </c>
      <c r="C41" s="122">
        <f t="shared" si="2"/>
        <v>3000</v>
      </c>
      <c r="D41" s="122">
        <v>3000</v>
      </c>
      <c r="E41" s="118"/>
      <c r="F41" s="118"/>
      <c r="G41" s="118"/>
      <c r="H41" s="118"/>
      <c r="I41" s="118"/>
      <c r="J41" s="118"/>
      <c r="K41" s="213"/>
    </row>
    <row r="42" spans="1:11" ht="18" customHeight="1">
      <c r="A42" s="220">
        <v>3294</v>
      </c>
      <c r="B42" s="117" t="s">
        <v>188</v>
      </c>
      <c r="C42" s="122">
        <f t="shared" si="2"/>
        <v>2000</v>
      </c>
      <c r="D42" s="122">
        <v>2000</v>
      </c>
      <c r="E42" s="118"/>
      <c r="F42" s="118"/>
      <c r="G42" s="118"/>
      <c r="H42" s="118"/>
      <c r="I42" s="118"/>
      <c r="J42" s="118"/>
      <c r="K42" s="213"/>
    </row>
    <row r="43" spans="1:11" ht="18" customHeight="1">
      <c r="A43" s="225">
        <v>3295</v>
      </c>
      <c r="B43" s="132" t="s">
        <v>189</v>
      </c>
      <c r="C43" s="122">
        <f t="shared" si="2"/>
        <v>9750</v>
      </c>
      <c r="D43" s="134"/>
      <c r="E43" s="134"/>
      <c r="F43" s="134"/>
      <c r="G43" s="133">
        <v>9750</v>
      </c>
      <c r="H43" s="134"/>
      <c r="I43" s="134"/>
      <c r="J43" s="134"/>
      <c r="K43" s="213"/>
    </row>
    <row r="44" spans="1:11" ht="18" customHeight="1">
      <c r="A44" s="220">
        <v>3299</v>
      </c>
      <c r="B44" s="117" t="s">
        <v>190</v>
      </c>
      <c r="C44" s="122">
        <f t="shared" si="2"/>
        <v>12000</v>
      </c>
      <c r="D44" s="122">
        <v>12000</v>
      </c>
      <c r="E44" s="118"/>
      <c r="F44" s="118"/>
      <c r="G44" s="118"/>
      <c r="H44" s="118"/>
      <c r="I44" s="118"/>
      <c r="J44" s="118"/>
      <c r="K44" s="213"/>
    </row>
    <row r="45" spans="1:11" ht="18" customHeight="1">
      <c r="A45" s="221">
        <v>34</v>
      </c>
      <c r="B45" s="169" t="s">
        <v>54</v>
      </c>
      <c r="C45" s="170">
        <f>D45+E45+F45+G45+H45+I45+J45</f>
        <v>7300</v>
      </c>
      <c r="D45" s="170">
        <f>D46+D47+D48+D49</f>
        <v>7300</v>
      </c>
      <c r="E45" s="171"/>
      <c r="F45" s="171"/>
      <c r="G45" s="171"/>
      <c r="H45" s="171"/>
      <c r="I45" s="171"/>
      <c r="J45" s="171"/>
      <c r="K45" s="218"/>
    </row>
    <row r="46" spans="1:11" ht="18" customHeight="1">
      <c r="A46" s="220">
        <v>3431</v>
      </c>
      <c r="B46" s="117" t="s">
        <v>191</v>
      </c>
      <c r="C46" s="122">
        <f t="shared" ref="C46:C49" si="3">D46+E46+F46+G46+H46+I46+J46</f>
        <v>6000</v>
      </c>
      <c r="D46" s="122">
        <v>6000</v>
      </c>
      <c r="E46" s="118"/>
      <c r="F46" s="118"/>
      <c r="G46" s="118"/>
      <c r="H46" s="118"/>
      <c r="I46" s="118"/>
      <c r="J46" s="118"/>
      <c r="K46" s="213"/>
    </row>
    <row r="47" spans="1:11" ht="30.75" customHeight="1">
      <c r="A47" s="220">
        <v>3432</v>
      </c>
      <c r="B47" s="117" t="s">
        <v>192</v>
      </c>
      <c r="C47" s="122">
        <f t="shared" si="3"/>
        <v>0</v>
      </c>
      <c r="D47" s="118"/>
      <c r="E47" s="118"/>
      <c r="F47" s="118"/>
      <c r="G47" s="118"/>
      <c r="H47" s="118"/>
      <c r="I47" s="118"/>
      <c r="J47" s="118"/>
      <c r="K47" s="213"/>
    </row>
    <row r="48" spans="1:11" ht="18" customHeight="1">
      <c r="A48" s="220">
        <v>3433</v>
      </c>
      <c r="B48" s="117" t="s">
        <v>193</v>
      </c>
      <c r="C48" s="122">
        <f t="shared" si="3"/>
        <v>500</v>
      </c>
      <c r="D48" s="152">
        <v>500</v>
      </c>
      <c r="E48" s="118"/>
      <c r="F48" s="118"/>
      <c r="G48" s="118"/>
      <c r="H48" s="118"/>
      <c r="I48" s="118"/>
      <c r="J48" s="118"/>
      <c r="K48" s="213"/>
    </row>
    <row r="49" spans="1:11" ht="18" customHeight="1">
      <c r="A49" s="220">
        <v>3434</v>
      </c>
      <c r="B49" s="117" t="s">
        <v>194</v>
      </c>
      <c r="C49" s="122">
        <f t="shared" si="3"/>
        <v>800</v>
      </c>
      <c r="D49" s="152">
        <v>800</v>
      </c>
      <c r="E49" s="118"/>
      <c r="F49" s="118"/>
      <c r="G49" s="118"/>
      <c r="H49" s="118"/>
      <c r="I49" s="118"/>
      <c r="J49" s="118"/>
      <c r="K49" s="213"/>
    </row>
    <row r="50" spans="1:11" ht="18" customHeight="1">
      <c r="A50" s="221">
        <v>37</v>
      </c>
      <c r="B50" s="169" t="s">
        <v>210</v>
      </c>
      <c r="C50" s="170">
        <f>C51</f>
        <v>2000</v>
      </c>
      <c r="D50" s="170">
        <f>D51</f>
        <v>2000</v>
      </c>
      <c r="E50" s="171"/>
      <c r="F50" s="171"/>
      <c r="G50" s="171"/>
      <c r="H50" s="171"/>
      <c r="I50" s="171"/>
      <c r="J50" s="171"/>
      <c r="K50" s="226"/>
    </row>
    <row r="51" spans="1:11" ht="18" customHeight="1">
      <c r="A51" s="220">
        <v>3722</v>
      </c>
      <c r="B51" s="117" t="s">
        <v>210</v>
      </c>
      <c r="C51" s="122">
        <f t="shared" ref="C51" si="4">D51+E51+F51+G51+H51+I51+J51</f>
        <v>2000</v>
      </c>
      <c r="D51" s="155">
        <v>2000</v>
      </c>
      <c r="E51" s="118"/>
      <c r="F51" s="118"/>
      <c r="G51" s="118"/>
      <c r="H51" s="118"/>
      <c r="I51" s="118"/>
      <c r="J51" s="118"/>
      <c r="K51" s="213"/>
    </row>
    <row r="52" spans="1:11" ht="18" customHeight="1">
      <c r="A52" s="221" t="s">
        <v>195</v>
      </c>
      <c r="B52" s="169" t="s">
        <v>196</v>
      </c>
      <c r="C52" s="170">
        <f>F52</f>
        <v>84000</v>
      </c>
      <c r="D52" s="171"/>
      <c r="E52" s="171"/>
      <c r="F52" s="170">
        <f>F53+F59+F61</f>
        <v>84000</v>
      </c>
      <c r="G52" s="171"/>
      <c r="H52" s="171"/>
      <c r="I52" s="171"/>
      <c r="J52" s="171"/>
      <c r="K52" s="226"/>
    </row>
    <row r="53" spans="1:11" ht="18" customHeight="1">
      <c r="A53" s="220">
        <v>4221</v>
      </c>
      <c r="B53" s="117" t="s">
        <v>197</v>
      </c>
      <c r="C53" s="122">
        <v>50000</v>
      </c>
      <c r="D53" s="118"/>
      <c r="E53" s="118"/>
      <c r="F53" s="122">
        <v>50000</v>
      </c>
      <c r="G53" s="118"/>
      <c r="H53" s="118"/>
      <c r="I53" s="118"/>
      <c r="J53" s="118"/>
      <c r="K53" s="213"/>
    </row>
    <row r="54" spans="1:11" ht="18" customHeight="1">
      <c r="A54" s="220">
        <v>4222</v>
      </c>
      <c r="B54" s="117" t="s">
        <v>198</v>
      </c>
      <c r="C54" s="118"/>
      <c r="D54" s="118"/>
      <c r="E54" s="118"/>
      <c r="F54" s="118"/>
      <c r="G54" s="118"/>
      <c r="H54" s="118"/>
      <c r="I54" s="118"/>
      <c r="J54" s="118"/>
      <c r="K54" s="213"/>
    </row>
    <row r="55" spans="1:11" ht="18" customHeight="1">
      <c r="A55" s="220">
        <v>4223</v>
      </c>
      <c r="B55" s="117" t="s">
        <v>199</v>
      </c>
      <c r="C55" s="118"/>
      <c r="D55" s="118"/>
      <c r="E55" s="118"/>
      <c r="F55" s="118"/>
      <c r="G55" s="118"/>
      <c r="H55" s="118"/>
      <c r="I55" s="118"/>
      <c r="J55" s="118"/>
      <c r="K55" s="213"/>
    </row>
    <row r="56" spans="1:11" ht="18" customHeight="1">
      <c r="A56" s="220">
        <v>4224</v>
      </c>
      <c r="B56" s="117" t="s">
        <v>200</v>
      </c>
      <c r="C56" s="118"/>
      <c r="D56" s="118"/>
      <c r="E56" s="118"/>
      <c r="F56" s="118"/>
      <c r="G56" s="118"/>
      <c r="H56" s="118"/>
      <c r="I56" s="118"/>
      <c r="J56" s="118"/>
      <c r="K56" s="213"/>
    </row>
    <row r="57" spans="1:11" ht="18" customHeight="1">
      <c r="A57" s="220">
        <v>4225</v>
      </c>
      <c r="B57" s="117" t="s">
        <v>201</v>
      </c>
      <c r="C57" s="118"/>
      <c r="D57" s="118"/>
      <c r="E57" s="118"/>
      <c r="F57" s="118"/>
      <c r="G57" s="118"/>
      <c r="H57" s="118"/>
      <c r="I57" s="118"/>
      <c r="J57" s="118"/>
      <c r="K57" s="213"/>
    </row>
    <row r="58" spans="1:11" ht="18" customHeight="1">
      <c r="A58" s="220">
        <v>4226</v>
      </c>
      <c r="B58" s="117" t="s">
        <v>202</v>
      </c>
      <c r="C58" s="118"/>
      <c r="D58" s="118"/>
      <c r="E58" s="118"/>
      <c r="F58" s="118"/>
      <c r="G58" s="118"/>
      <c r="H58" s="118"/>
      <c r="I58" s="118"/>
      <c r="J58" s="118"/>
      <c r="K58" s="213"/>
    </row>
    <row r="59" spans="1:11" ht="18" customHeight="1">
      <c r="A59" s="220">
        <v>4227</v>
      </c>
      <c r="B59" s="117" t="s">
        <v>203</v>
      </c>
      <c r="C59" s="122">
        <v>26500</v>
      </c>
      <c r="D59" s="118"/>
      <c r="E59" s="118"/>
      <c r="F59" s="122">
        <v>26000</v>
      </c>
      <c r="G59" s="118"/>
      <c r="H59" s="118"/>
      <c r="I59" s="118"/>
      <c r="J59" s="118"/>
      <c r="K59" s="213"/>
    </row>
    <row r="60" spans="1:11" ht="18" customHeight="1">
      <c r="A60" s="220">
        <v>4231</v>
      </c>
      <c r="B60" s="117" t="s">
        <v>204</v>
      </c>
      <c r="C60" s="118"/>
      <c r="D60" s="118"/>
      <c r="E60" s="118"/>
      <c r="F60" s="118"/>
      <c r="G60" s="118"/>
      <c r="H60" s="118"/>
      <c r="I60" s="118"/>
      <c r="J60" s="118"/>
      <c r="K60" s="213"/>
    </row>
    <row r="61" spans="1:11" ht="18" customHeight="1">
      <c r="A61" s="220">
        <v>4241</v>
      </c>
      <c r="B61" s="117" t="s">
        <v>205</v>
      </c>
      <c r="C61" s="122">
        <v>8000</v>
      </c>
      <c r="D61" s="118"/>
      <c r="E61" s="118"/>
      <c r="F61" s="122">
        <v>8000</v>
      </c>
      <c r="G61" s="118"/>
      <c r="H61" s="118"/>
      <c r="I61" s="118"/>
      <c r="J61" s="118"/>
      <c r="K61" s="213"/>
    </row>
    <row r="62" spans="1:11" ht="18" customHeight="1">
      <c r="A62" s="227" t="s">
        <v>156</v>
      </c>
      <c r="B62" s="149" t="s">
        <v>206</v>
      </c>
      <c r="C62" s="150">
        <v>2000</v>
      </c>
      <c r="D62" s="150">
        <v>2000</v>
      </c>
      <c r="E62" s="151"/>
      <c r="F62" s="151"/>
      <c r="G62" s="151"/>
      <c r="H62" s="151"/>
      <c r="I62" s="151"/>
      <c r="J62" s="151"/>
      <c r="K62" s="228"/>
    </row>
    <row r="63" spans="1:11" ht="18" customHeight="1">
      <c r="A63" s="229">
        <v>3</v>
      </c>
      <c r="B63" s="128" t="s">
        <v>158</v>
      </c>
      <c r="C63" s="156">
        <v>2000</v>
      </c>
      <c r="D63" s="157">
        <f>D64</f>
        <v>2000</v>
      </c>
      <c r="E63" s="130"/>
      <c r="F63" s="130"/>
      <c r="G63" s="130"/>
      <c r="H63" s="130"/>
      <c r="I63" s="130"/>
      <c r="J63" s="130"/>
      <c r="K63" s="230"/>
    </row>
    <row r="64" spans="1:11" ht="18" customHeight="1">
      <c r="A64" s="221">
        <v>32</v>
      </c>
      <c r="B64" s="164" t="s">
        <v>25</v>
      </c>
      <c r="C64" s="173">
        <v>2000</v>
      </c>
      <c r="D64" s="174">
        <f>SUM(D65:D90)</f>
        <v>2000</v>
      </c>
      <c r="E64" s="166"/>
      <c r="F64" s="166"/>
      <c r="G64" s="166"/>
      <c r="H64" s="166"/>
      <c r="I64" s="166"/>
      <c r="J64" s="166"/>
      <c r="K64" s="218"/>
    </row>
    <row r="65" spans="1:11" ht="18" customHeight="1">
      <c r="A65" s="220">
        <v>3211</v>
      </c>
      <c r="B65" s="117" t="s">
        <v>165</v>
      </c>
      <c r="C65" s="118"/>
      <c r="D65" s="153"/>
      <c r="E65" s="118"/>
      <c r="F65" s="118"/>
      <c r="G65" s="118"/>
      <c r="H65" s="118"/>
      <c r="I65" s="118"/>
      <c r="J65" s="118"/>
      <c r="K65" s="213"/>
    </row>
    <row r="66" spans="1:11" ht="27" customHeight="1">
      <c r="A66" s="220">
        <v>3212</v>
      </c>
      <c r="B66" s="117" t="s">
        <v>166</v>
      </c>
      <c r="C66" s="118"/>
      <c r="D66" s="118"/>
      <c r="E66" s="118"/>
      <c r="F66" s="118"/>
      <c r="G66" s="118"/>
      <c r="H66" s="118"/>
      <c r="I66" s="118"/>
      <c r="J66" s="118"/>
      <c r="K66" s="213"/>
    </row>
    <row r="67" spans="1:11" ht="18" customHeight="1">
      <c r="A67" s="220">
        <v>3213</v>
      </c>
      <c r="B67" s="117" t="s">
        <v>167</v>
      </c>
      <c r="C67" s="118"/>
      <c r="D67" s="118"/>
      <c r="E67" s="118"/>
      <c r="F67" s="118"/>
      <c r="G67" s="118"/>
      <c r="H67" s="118"/>
      <c r="I67" s="118"/>
      <c r="J67" s="118"/>
      <c r="K67" s="213"/>
    </row>
    <row r="68" spans="1:11" ht="18" customHeight="1">
      <c r="A68" s="220">
        <v>3214</v>
      </c>
      <c r="B68" s="117" t="s">
        <v>168</v>
      </c>
      <c r="C68" s="118"/>
      <c r="D68" s="118"/>
      <c r="E68" s="118"/>
      <c r="F68" s="118"/>
      <c r="G68" s="118"/>
      <c r="H68" s="118"/>
      <c r="I68" s="118"/>
      <c r="J68" s="118"/>
      <c r="K68" s="213"/>
    </row>
    <row r="69" spans="1:11" ht="18" customHeight="1">
      <c r="A69" s="220">
        <v>3221</v>
      </c>
      <c r="B69" s="117" t="s">
        <v>169</v>
      </c>
      <c r="C69" s="118"/>
      <c r="D69" s="118"/>
      <c r="E69" s="118"/>
      <c r="F69" s="118"/>
      <c r="G69" s="118"/>
      <c r="H69" s="118"/>
      <c r="I69" s="118"/>
      <c r="J69" s="118"/>
      <c r="K69" s="213"/>
    </row>
    <row r="70" spans="1:11" ht="18" customHeight="1">
      <c r="A70" s="220">
        <v>3222</v>
      </c>
      <c r="B70" s="117" t="s">
        <v>170</v>
      </c>
      <c r="C70" s="118"/>
      <c r="D70" s="118"/>
      <c r="E70" s="118"/>
      <c r="F70" s="118"/>
      <c r="G70" s="118"/>
      <c r="H70" s="118"/>
      <c r="I70" s="118"/>
      <c r="J70" s="118"/>
      <c r="K70" s="213"/>
    </row>
    <row r="71" spans="1:11" ht="18" customHeight="1">
      <c r="A71" s="220">
        <v>3223</v>
      </c>
      <c r="B71" s="117" t="s">
        <v>171</v>
      </c>
      <c r="C71" s="118"/>
      <c r="D71" s="118"/>
      <c r="E71" s="118"/>
      <c r="F71" s="118"/>
      <c r="G71" s="118"/>
      <c r="H71" s="118"/>
      <c r="I71" s="118"/>
      <c r="J71" s="118"/>
      <c r="K71" s="213"/>
    </row>
    <row r="72" spans="1:11" ht="27" customHeight="1">
      <c r="A72" s="220">
        <v>3224</v>
      </c>
      <c r="B72" s="117" t="s">
        <v>172</v>
      </c>
      <c r="C72" s="118"/>
      <c r="D72" s="118"/>
      <c r="E72" s="118"/>
      <c r="F72" s="118"/>
      <c r="G72" s="118"/>
      <c r="H72" s="118"/>
      <c r="I72" s="118"/>
      <c r="J72" s="118"/>
      <c r="K72" s="213"/>
    </row>
    <row r="73" spans="1:11" ht="18" customHeight="1">
      <c r="A73" s="220">
        <v>3225</v>
      </c>
      <c r="B73" s="117" t="s">
        <v>173</v>
      </c>
      <c r="C73" s="153">
        <v>2000</v>
      </c>
      <c r="D73" s="153">
        <v>2000</v>
      </c>
      <c r="E73" s="118"/>
      <c r="F73" s="118"/>
      <c r="G73" s="118"/>
      <c r="H73" s="118"/>
      <c r="I73" s="118"/>
      <c r="J73" s="118"/>
      <c r="K73" s="213"/>
    </row>
    <row r="74" spans="1:11" ht="18" customHeight="1">
      <c r="A74" s="220">
        <v>3227</v>
      </c>
      <c r="B74" s="117" t="s">
        <v>175</v>
      </c>
      <c r="C74" s="118"/>
      <c r="D74" s="118"/>
      <c r="E74" s="118"/>
      <c r="F74" s="118"/>
      <c r="G74" s="118"/>
      <c r="H74" s="118"/>
      <c r="I74" s="118"/>
      <c r="J74" s="118"/>
      <c r="K74" s="213"/>
    </row>
    <row r="75" spans="1:11" ht="18" customHeight="1">
      <c r="A75" s="220">
        <v>3231</v>
      </c>
      <c r="B75" s="117" t="s">
        <v>176</v>
      </c>
      <c r="C75" s="118"/>
      <c r="D75" s="118"/>
      <c r="E75" s="118"/>
      <c r="F75" s="118"/>
      <c r="G75" s="118"/>
      <c r="H75" s="118"/>
      <c r="I75" s="118"/>
      <c r="J75" s="118"/>
      <c r="K75" s="213"/>
    </row>
    <row r="76" spans="1:11" ht="18" customHeight="1">
      <c r="A76" s="220">
        <v>3232</v>
      </c>
      <c r="B76" s="117" t="s">
        <v>177</v>
      </c>
      <c r="C76" s="118"/>
      <c r="D76" s="118"/>
      <c r="E76" s="118"/>
      <c r="F76" s="118"/>
      <c r="G76" s="118"/>
      <c r="H76" s="118"/>
      <c r="I76" s="118"/>
      <c r="J76" s="118"/>
      <c r="K76" s="213"/>
    </row>
    <row r="77" spans="1:11" ht="18" customHeight="1">
      <c r="A77" s="220">
        <v>3233</v>
      </c>
      <c r="B77" s="117" t="s">
        <v>178</v>
      </c>
      <c r="C77" s="118"/>
      <c r="D77" s="118"/>
      <c r="E77" s="118"/>
      <c r="F77" s="118"/>
      <c r="G77" s="118"/>
      <c r="H77" s="118"/>
      <c r="I77" s="118"/>
      <c r="J77" s="118"/>
      <c r="K77" s="213"/>
    </row>
    <row r="78" spans="1:11" ht="18" customHeight="1">
      <c r="A78" s="220">
        <v>3234</v>
      </c>
      <c r="B78" s="117" t="s">
        <v>179</v>
      </c>
      <c r="C78" s="118"/>
      <c r="D78" s="118"/>
      <c r="E78" s="118"/>
      <c r="F78" s="118"/>
      <c r="G78" s="118"/>
      <c r="H78" s="118"/>
      <c r="I78" s="118"/>
      <c r="J78" s="118"/>
      <c r="K78" s="213"/>
    </row>
    <row r="79" spans="1:11" ht="18" customHeight="1">
      <c r="A79" s="220">
        <v>3235</v>
      </c>
      <c r="B79" s="117" t="s">
        <v>180</v>
      </c>
      <c r="C79" s="118"/>
      <c r="D79" s="118"/>
      <c r="E79" s="118"/>
      <c r="F79" s="118"/>
      <c r="G79" s="118"/>
      <c r="H79" s="118"/>
      <c r="I79" s="118"/>
      <c r="J79" s="118"/>
      <c r="K79" s="213"/>
    </row>
    <row r="80" spans="1:11" ht="18" customHeight="1">
      <c r="A80" s="220">
        <v>3236</v>
      </c>
      <c r="B80" s="117" t="s">
        <v>181</v>
      </c>
      <c r="C80" s="118"/>
      <c r="D80" s="118"/>
      <c r="E80" s="118"/>
      <c r="F80" s="118"/>
      <c r="G80" s="118"/>
      <c r="H80" s="118"/>
      <c r="I80" s="118"/>
      <c r="J80" s="118"/>
      <c r="K80" s="213"/>
    </row>
    <row r="81" spans="1:11" ht="18" customHeight="1">
      <c r="A81" s="220">
        <v>3237</v>
      </c>
      <c r="B81" s="117" t="s">
        <v>182</v>
      </c>
      <c r="C81" s="122"/>
      <c r="D81" s="122"/>
      <c r="E81" s="118"/>
      <c r="F81" s="118"/>
      <c r="G81" s="118"/>
      <c r="H81" s="118"/>
      <c r="I81" s="118"/>
      <c r="J81" s="118"/>
      <c r="K81" s="213"/>
    </row>
    <row r="82" spans="1:11" ht="18" customHeight="1">
      <c r="A82" s="220">
        <v>3238</v>
      </c>
      <c r="B82" s="117" t="s">
        <v>183</v>
      </c>
      <c r="C82" s="118"/>
      <c r="D82" s="118"/>
      <c r="E82" s="118"/>
      <c r="F82" s="118"/>
      <c r="G82" s="118"/>
      <c r="H82" s="118"/>
      <c r="I82" s="118"/>
      <c r="J82" s="118"/>
      <c r="K82" s="213"/>
    </row>
    <row r="83" spans="1:11" ht="18" customHeight="1">
      <c r="A83" s="220">
        <v>3239</v>
      </c>
      <c r="B83" s="117" t="s">
        <v>184</v>
      </c>
      <c r="C83" s="118"/>
      <c r="D83" s="118"/>
      <c r="E83" s="118"/>
      <c r="F83" s="118"/>
      <c r="G83" s="118"/>
      <c r="H83" s="118"/>
      <c r="I83" s="118"/>
      <c r="J83" s="118"/>
      <c r="K83" s="213"/>
    </row>
    <row r="84" spans="1:11" ht="18" customHeight="1">
      <c r="A84" s="220">
        <v>3241</v>
      </c>
      <c r="B84" s="117" t="s">
        <v>51</v>
      </c>
      <c r="C84" s="118"/>
      <c r="D84" s="118"/>
      <c r="E84" s="118"/>
      <c r="F84" s="118"/>
      <c r="G84" s="118"/>
      <c r="H84" s="118"/>
      <c r="I84" s="118"/>
      <c r="J84" s="118"/>
      <c r="K84" s="213"/>
    </row>
    <row r="85" spans="1:11" ht="27.75" customHeight="1">
      <c r="A85" s="220">
        <v>3291</v>
      </c>
      <c r="B85" s="117" t="s">
        <v>185</v>
      </c>
      <c r="C85" s="118"/>
      <c r="D85" s="118"/>
      <c r="E85" s="118"/>
      <c r="F85" s="118"/>
      <c r="G85" s="118"/>
      <c r="H85" s="118"/>
      <c r="I85" s="118"/>
      <c r="J85" s="118"/>
      <c r="K85" s="213"/>
    </row>
    <row r="86" spans="1:11" ht="18" customHeight="1">
      <c r="A86" s="220">
        <v>3292</v>
      </c>
      <c r="B86" s="117" t="s">
        <v>186</v>
      </c>
      <c r="C86" s="118"/>
      <c r="D86" s="118"/>
      <c r="E86" s="118"/>
      <c r="F86" s="118"/>
      <c r="G86" s="118"/>
      <c r="H86" s="118"/>
      <c r="I86" s="118"/>
      <c r="J86" s="118"/>
      <c r="K86" s="213"/>
    </row>
    <row r="87" spans="1:11" ht="18" customHeight="1">
      <c r="A87" s="220">
        <v>3293</v>
      </c>
      <c r="B87" s="117" t="s">
        <v>187</v>
      </c>
      <c r="C87" s="118"/>
      <c r="D87" s="118"/>
      <c r="E87" s="118"/>
      <c r="F87" s="118"/>
      <c r="G87" s="118"/>
      <c r="H87" s="118"/>
      <c r="I87" s="118"/>
      <c r="J87" s="118"/>
      <c r="K87" s="213"/>
    </row>
    <row r="88" spans="1:11" ht="18" customHeight="1">
      <c r="A88" s="220">
        <v>3294</v>
      </c>
      <c r="B88" s="117" t="s">
        <v>188</v>
      </c>
      <c r="C88" s="118"/>
      <c r="D88" s="118"/>
      <c r="E88" s="118"/>
      <c r="F88" s="118"/>
      <c r="G88" s="118"/>
      <c r="H88" s="118"/>
      <c r="I88" s="118"/>
      <c r="J88" s="118"/>
      <c r="K88" s="213"/>
    </row>
    <row r="89" spans="1:11" ht="18" customHeight="1">
      <c r="A89" s="220">
        <v>3295</v>
      </c>
      <c r="B89" s="117" t="s">
        <v>189</v>
      </c>
      <c r="C89" s="118"/>
      <c r="D89" s="118"/>
      <c r="E89" s="118"/>
      <c r="F89" s="118"/>
      <c r="G89" s="118"/>
      <c r="H89" s="118"/>
      <c r="I89" s="118"/>
      <c r="J89" s="118"/>
      <c r="K89" s="213"/>
    </row>
    <row r="90" spans="1:11" ht="18" customHeight="1">
      <c r="A90" s="220">
        <v>3299</v>
      </c>
      <c r="B90" s="117" t="s">
        <v>190</v>
      </c>
      <c r="C90" s="118"/>
      <c r="D90" s="118"/>
      <c r="E90" s="118"/>
      <c r="F90" s="118"/>
      <c r="G90" s="118"/>
      <c r="H90" s="118"/>
      <c r="I90" s="118"/>
      <c r="J90" s="118"/>
      <c r="K90" s="213"/>
    </row>
    <row r="91" spans="1:11" ht="33.75" customHeight="1">
      <c r="A91" s="227" t="s">
        <v>156</v>
      </c>
      <c r="B91" s="149" t="s">
        <v>207</v>
      </c>
      <c r="C91" s="150">
        <v>6000</v>
      </c>
      <c r="D91" s="150">
        <v>6000</v>
      </c>
      <c r="E91" s="151"/>
      <c r="F91" s="151"/>
      <c r="G91" s="151"/>
      <c r="H91" s="151"/>
      <c r="I91" s="151"/>
      <c r="J91" s="151"/>
      <c r="K91" s="228"/>
    </row>
    <row r="92" spans="1:11" ht="18" customHeight="1">
      <c r="A92" s="229">
        <v>3</v>
      </c>
      <c r="B92" s="128" t="s">
        <v>158</v>
      </c>
      <c r="C92" s="129">
        <v>6000</v>
      </c>
      <c r="D92" s="129">
        <v>6000</v>
      </c>
      <c r="E92" s="130"/>
      <c r="F92" s="130"/>
      <c r="G92" s="130"/>
      <c r="H92" s="130"/>
      <c r="I92" s="130"/>
      <c r="J92" s="130"/>
      <c r="K92" s="230"/>
    </row>
    <row r="93" spans="1:11" ht="18" customHeight="1">
      <c r="A93" s="220">
        <v>31</v>
      </c>
      <c r="B93" s="117" t="s">
        <v>21</v>
      </c>
      <c r="C93" s="118"/>
      <c r="D93" s="118"/>
      <c r="E93" s="118"/>
      <c r="F93" s="118"/>
      <c r="G93" s="118"/>
      <c r="H93" s="118"/>
      <c r="I93" s="118"/>
      <c r="J93" s="118"/>
      <c r="K93" s="213"/>
    </row>
    <row r="94" spans="1:11" ht="18" customHeight="1">
      <c r="A94" s="220">
        <v>3111</v>
      </c>
      <c r="B94" s="117" t="s">
        <v>159</v>
      </c>
      <c r="C94" s="118"/>
      <c r="D94" s="118"/>
      <c r="E94" s="118"/>
      <c r="F94" s="118"/>
      <c r="G94" s="118"/>
      <c r="H94" s="118"/>
      <c r="I94" s="118"/>
      <c r="J94" s="118"/>
      <c r="K94" s="213"/>
    </row>
    <row r="95" spans="1:11" ht="18" customHeight="1">
      <c r="A95" s="220">
        <v>3113</v>
      </c>
      <c r="B95" s="117" t="s">
        <v>160</v>
      </c>
      <c r="C95" s="118"/>
      <c r="D95" s="118"/>
      <c r="E95" s="118"/>
      <c r="F95" s="118"/>
      <c r="G95" s="118"/>
      <c r="H95" s="118"/>
      <c r="I95" s="118"/>
      <c r="J95" s="118"/>
      <c r="K95" s="213"/>
    </row>
    <row r="96" spans="1:11" ht="18" customHeight="1">
      <c r="A96" s="220">
        <v>3114</v>
      </c>
      <c r="B96" s="117" t="s">
        <v>161</v>
      </c>
      <c r="C96" s="118"/>
      <c r="D96" s="118"/>
      <c r="E96" s="118"/>
      <c r="F96" s="118"/>
      <c r="G96" s="118"/>
      <c r="H96" s="118"/>
      <c r="I96" s="118"/>
      <c r="J96" s="118"/>
      <c r="K96" s="213"/>
    </row>
    <row r="97" spans="1:11" ht="18" customHeight="1">
      <c r="A97" s="220">
        <v>3121</v>
      </c>
      <c r="B97" s="117" t="s">
        <v>23</v>
      </c>
      <c r="C97" s="118"/>
      <c r="D97" s="118"/>
      <c r="E97" s="118"/>
      <c r="F97" s="118"/>
      <c r="G97" s="118"/>
      <c r="H97" s="118"/>
      <c r="I97" s="118"/>
      <c r="J97" s="118"/>
      <c r="K97" s="213"/>
    </row>
    <row r="98" spans="1:11" ht="18" customHeight="1">
      <c r="A98" s="220">
        <v>3131</v>
      </c>
      <c r="B98" s="117" t="s">
        <v>162</v>
      </c>
      <c r="C98" s="118"/>
      <c r="D98" s="118"/>
      <c r="E98" s="118"/>
      <c r="F98" s="118"/>
      <c r="G98" s="118"/>
      <c r="H98" s="118"/>
      <c r="I98" s="118"/>
      <c r="J98" s="118"/>
      <c r="K98" s="213"/>
    </row>
    <row r="99" spans="1:11" ht="18" customHeight="1">
      <c r="A99" s="220">
        <v>3132</v>
      </c>
      <c r="B99" s="117" t="s">
        <v>163</v>
      </c>
      <c r="C99" s="118"/>
      <c r="D99" s="118"/>
      <c r="E99" s="118"/>
      <c r="F99" s="118"/>
      <c r="G99" s="118"/>
      <c r="H99" s="118"/>
      <c r="I99" s="118"/>
      <c r="J99" s="118"/>
      <c r="K99" s="213"/>
    </row>
    <row r="100" spans="1:11" ht="28.5" customHeight="1">
      <c r="A100" s="220">
        <v>3133</v>
      </c>
      <c r="B100" s="117" t="s">
        <v>164</v>
      </c>
      <c r="C100" s="118"/>
      <c r="D100" s="118"/>
      <c r="E100" s="118"/>
      <c r="F100" s="118"/>
      <c r="G100" s="118"/>
      <c r="H100" s="118"/>
      <c r="I100" s="118"/>
      <c r="J100" s="118"/>
      <c r="K100" s="213"/>
    </row>
    <row r="101" spans="1:11" ht="18" customHeight="1">
      <c r="A101" s="229">
        <v>32</v>
      </c>
      <c r="B101" s="146" t="s">
        <v>25</v>
      </c>
      <c r="C101" s="147">
        <v>6000</v>
      </c>
      <c r="D101" s="147">
        <v>6000</v>
      </c>
      <c r="E101" s="148"/>
      <c r="F101" s="148"/>
      <c r="G101" s="148"/>
      <c r="H101" s="148"/>
      <c r="I101" s="148"/>
      <c r="J101" s="148"/>
      <c r="K101" s="230"/>
    </row>
    <row r="102" spans="1:11" ht="18" customHeight="1">
      <c r="A102" s="220">
        <v>3211</v>
      </c>
      <c r="B102" s="117" t="s">
        <v>165</v>
      </c>
      <c r="C102" s="118"/>
      <c r="D102" s="118"/>
      <c r="E102" s="118"/>
      <c r="F102" s="118"/>
      <c r="G102" s="118"/>
      <c r="H102" s="118"/>
      <c r="I102" s="118"/>
      <c r="J102" s="118"/>
      <c r="K102" s="213"/>
    </row>
    <row r="103" spans="1:11" ht="28.5" customHeight="1">
      <c r="A103" s="220">
        <v>3212</v>
      </c>
      <c r="B103" s="117" t="s">
        <v>166</v>
      </c>
      <c r="C103" s="118"/>
      <c r="D103" s="118"/>
      <c r="E103" s="118"/>
      <c r="F103" s="118"/>
      <c r="G103" s="118"/>
      <c r="H103" s="118"/>
      <c r="I103" s="118"/>
      <c r="J103" s="118"/>
      <c r="K103" s="213"/>
    </row>
    <row r="104" spans="1:11" ht="18" customHeight="1">
      <c r="A104" s="220">
        <v>3213</v>
      </c>
      <c r="B104" s="117" t="s">
        <v>167</v>
      </c>
      <c r="C104" s="118"/>
      <c r="D104" s="118"/>
      <c r="E104" s="118"/>
      <c r="F104" s="118"/>
      <c r="G104" s="118"/>
      <c r="H104" s="118"/>
      <c r="I104" s="118"/>
      <c r="J104" s="118"/>
      <c r="K104" s="213"/>
    </row>
    <row r="105" spans="1:11" ht="18" customHeight="1">
      <c r="A105" s="220">
        <v>3214</v>
      </c>
      <c r="B105" s="117" t="s">
        <v>168</v>
      </c>
      <c r="C105" s="118"/>
      <c r="D105" s="118"/>
      <c r="E105" s="118"/>
      <c r="F105" s="118"/>
      <c r="G105" s="118"/>
      <c r="H105" s="118"/>
      <c r="I105" s="118"/>
      <c r="J105" s="118"/>
      <c r="K105" s="213"/>
    </row>
    <row r="106" spans="1:11" ht="18" customHeight="1">
      <c r="A106" s="220">
        <v>3221</v>
      </c>
      <c r="B106" s="117" t="s">
        <v>169</v>
      </c>
      <c r="C106" s="122">
        <v>4000</v>
      </c>
      <c r="D106" s="122">
        <v>4000</v>
      </c>
      <c r="E106" s="118"/>
      <c r="F106" s="118"/>
      <c r="G106" s="118"/>
      <c r="H106" s="118"/>
      <c r="I106" s="118"/>
      <c r="J106" s="118"/>
      <c r="K106" s="213"/>
    </row>
    <row r="107" spans="1:11" ht="18" customHeight="1">
      <c r="A107" s="220">
        <v>3222</v>
      </c>
      <c r="B107" s="117" t="s">
        <v>170</v>
      </c>
      <c r="C107" s="118"/>
      <c r="D107" s="118"/>
      <c r="E107" s="118"/>
      <c r="F107" s="118"/>
      <c r="G107" s="118"/>
      <c r="H107" s="118"/>
      <c r="I107" s="118"/>
      <c r="J107" s="118"/>
      <c r="K107" s="213"/>
    </row>
    <row r="108" spans="1:11" ht="18" customHeight="1">
      <c r="A108" s="220">
        <v>3223</v>
      </c>
      <c r="B108" s="117" t="s">
        <v>171</v>
      </c>
      <c r="C108" s="118"/>
      <c r="D108" s="118"/>
      <c r="E108" s="118"/>
      <c r="F108" s="118"/>
      <c r="G108" s="118"/>
      <c r="H108" s="118"/>
      <c r="I108" s="118"/>
      <c r="J108" s="118"/>
      <c r="K108" s="213"/>
    </row>
    <row r="109" spans="1:11" ht="29.25" customHeight="1">
      <c r="A109" s="220">
        <v>3224</v>
      </c>
      <c r="B109" s="117" t="s">
        <v>172</v>
      </c>
      <c r="C109" s="118"/>
      <c r="D109" s="118"/>
      <c r="E109" s="118"/>
      <c r="F109" s="118"/>
      <c r="G109" s="118"/>
      <c r="H109" s="118"/>
      <c r="I109" s="118"/>
      <c r="J109" s="118"/>
      <c r="K109" s="213"/>
    </row>
    <row r="110" spans="1:11" ht="18" customHeight="1">
      <c r="A110" s="220">
        <v>3225</v>
      </c>
      <c r="B110" s="117" t="s">
        <v>173</v>
      </c>
      <c r="C110" s="122">
        <v>2000</v>
      </c>
      <c r="D110" s="122">
        <v>2000</v>
      </c>
      <c r="E110" s="118"/>
      <c r="F110" s="118"/>
      <c r="G110" s="118"/>
      <c r="H110" s="118"/>
      <c r="I110" s="118"/>
      <c r="J110" s="118"/>
      <c r="K110" s="213"/>
    </row>
    <row r="111" spans="1:11" ht="18" customHeight="1">
      <c r="A111" s="220">
        <v>3226</v>
      </c>
      <c r="B111" s="117" t="s">
        <v>174</v>
      </c>
      <c r="C111" s="118"/>
      <c r="D111" s="118"/>
      <c r="E111" s="118"/>
      <c r="F111" s="118"/>
      <c r="G111" s="118"/>
      <c r="H111" s="118"/>
      <c r="I111" s="118"/>
      <c r="J111" s="118"/>
      <c r="K111" s="213"/>
    </row>
    <row r="112" spans="1:11" ht="18" customHeight="1">
      <c r="A112" s="220">
        <v>3227</v>
      </c>
      <c r="B112" s="117" t="s">
        <v>175</v>
      </c>
      <c r="C112" s="118"/>
      <c r="D112" s="118"/>
      <c r="E112" s="118"/>
      <c r="F112" s="118"/>
      <c r="G112" s="118"/>
      <c r="H112" s="118"/>
      <c r="I112" s="118"/>
      <c r="J112" s="118"/>
      <c r="K112" s="213"/>
    </row>
    <row r="113" spans="1:11" ht="18" customHeight="1">
      <c r="A113" s="220">
        <v>3231</v>
      </c>
      <c r="B113" s="117" t="s">
        <v>176</v>
      </c>
      <c r="C113" s="118"/>
      <c r="D113" s="118"/>
      <c r="E113" s="118"/>
      <c r="F113" s="118"/>
      <c r="G113" s="118"/>
      <c r="H113" s="118"/>
      <c r="I113" s="118"/>
      <c r="J113" s="118"/>
      <c r="K113" s="213"/>
    </row>
    <row r="114" spans="1:11" ht="18" customHeight="1">
      <c r="A114" s="220">
        <v>3232</v>
      </c>
      <c r="B114" s="117" t="s">
        <v>177</v>
      </c>
      <c r="C114" s="118"/>
      <c r="D114" s="118"/>
      <c r="E114" s="118"/>
      <c r="F114" s="118"/>
      <c r="G114" s="118"/>
      <c r="H114" s="118"/>
      <c r="I114" s="118"/>
      <c r="J114" s="118"/>
      <c r="K114" s="213"/>
    </row>
    <row r="115" spans="1:11" ht="18" customHeight="1">
      <c r="A115" s="220">
        <v>3233</v>
      </c>
      <c r="B115" s="117" t="s">
        <v>178</v>
      </c>
      <c r="C115" s="118"/>
      <c r="D115" s="118"/>
      <c r="E115" s="118"/>
      <c r="F115" s="118"/>
      <c r="G115" s="118"/>
      <c r="H115" s="118"/>
      <c r="I115" s="118"/>
      <c r="J115" s="118"/>
      <c r="K115" s="213"/>
    </row>
    <row r="116" spans="1:11" ht="18" customHeight="1">
      <c r="A116" s="220">
        <v>3234</v>
      </c>
      <c r="B116" s="117" t="s">
        <v>179</v>
      </c>
      <c r="C116" s="118"/>
      <c r="D116" s="118"/>
      <c r="E116" s="118"/>
      <c r="F116" s="118"/>
      <c r="G116" s="118"/>
      <c r="H116" s="118"/>
      <c r="I116" s="118"/>
      <c r="J116" s="118"/>
      <c r="K116" s="213"/>
    </row>
    <row r="117" spans="1:11" ht="18" customHeight="1">
      <c r="A117" s="220">
        <v>3235</v>
      </c>
      <c r="B117" s="117" t="s">
        <v>180</v>
      </c>
      <c r="C117" s="118"/>
      <c r="D117" s="118"/>
      <c r="E117" s="118"/>
      <c r="F117" s="118"/>
      <c r="G117" s="118"/>
      <c r="H117" s="118"/>
      <c r="I117" s="118"/>
      <c r="J117" s="118"/>
      <c r="K117" s="213"/>
    </row>
    <row r="118" spans="1:11" ht="18" customHeight="1">
      <c r="A118" s="220">
        <v>3236</v>
      </c>
      <c r="B118" s="117" t="s">
        <v>181</v>
      </c>
      <c r="C118" s="118"/>
      <c r="D118" s="118"/>
      <c r="E118" s="118"/>
      <c r="F118" s="118"/>
      <c r="G118" s="118"/>
      <c r="H118" s="118"/>
      <c r="I118" s="118"/>
      <c r="J118" s="118"/>
      <c r="K118" s="213"/>
    </row>
    <row r="119" spans="1:11" ht="18" customHeight="1">
      <c r="A119" s="220">
        <v>3237</v>
      </c>
      <c r="B119" s="117" t="s">
        <v>182</v>
      </c>
      <c r="C119" s="118"/>
      <c r="D119" s="118"/>
      <c r="E119" s="118"/>
      <c r="F119" s="118"/>
      <c r="G119" s="118"/>
      <c r="H119" s="118"/>
      <c r="I119" s="118"/>
      <c r="J119" s="118"/>
      <c r="K119" s="213"/>
    </row>
    <row r="120" spans="1:11" ht="18" customHeight="1">
      <c r="A120" s="220">
        <v>3238</v>
      </c>
      <c r="B120" s="117" t="s">
        <v>183</v>
      </c>
      <c r="C120" s="118"/>
      <c r="D120" s="118"/>
      <c r="E120" s="118"/>
      <c r="F120" s="118"/>
      <c r="G120" s="118"/>
      <c r="H120" s="118"/>
      <c r="I120" s="118"/>
      <c r="J120" s="118"/>
      <c r="K120" s="213"/>
    </row>
    <row r="121" spans="1:11" ht="18" customHeight="1">
      <c r="A121" s="220">
        <v>3239</v>
      </c>
      <c r="B121" s="117" t="s">
        <v>184</v>
      </c>
      <c r="C121" s="118"/>
      <c r="D121" s="118"/>
      <c r="E121" s="118"/>
      <c r="F121" s="118"/>
      <c r="G121" s="118"/>
      <c r="H121" s="118"/>
      <c r="I121" s="118"/>
      <c r="J121" s="118"/>
      <c r="K121" s="213"/>
    </row>
    <row r="122" spans="1:11" ht="18" customHeight="1">
      <c r="A122" s="220">
        <v>3241</v>
      </c>
      <c r="B122" s="117" t="s">
        <v>51</v>
      </c>
      <c r="C122" s="118"/>
      <c r="D122" s="118"/>
      <c r="E122" s="118"/>
      <c r="F122" s="118"/>
      <c r="G122" s="118"/>
      <c r="H122" s="118"/>
      <c r="I122" s="118"/>
      <c r="J122" s="118"/>
      <c r="K122" s="213"/>
    </row>
    <row r="123" spans="1:11" ht="29.25" customHeight="1">
      <c r="A123" s="220">
        <v>3291</v>
      </c>
      <c r="B123" s="117" t="s">
        <v>185</v>
      </c>
      <c r="C123" s="118"/>
      <c r="D123" s="118"/>
      <c r="E123" s="118"/>
      <c r="F123" s="118"/>
      <c r="G123" s="118"/>
      <c r="H123" s="118"/>
      <c r="I123" s="118"/>
      <c r="J123" s="118"/>
      <c r="K123" s="213"/>
    </row>
    <row r="124" spans="1:11" ht="18" customHeight="1">
      <c r="A124" s="220">
        <v>3292</v>
      </c>
      <c r="B124" s="117" t="s">
        <v>186</v>
      </c>
      <c r="C124" s="118"/>
      <c r="D124" s="118"/>
      <c r="E124" s="118"/>
      <c r="F124" s="118"/>
      <c r="G124" s="118"/>
      <c r="H124" s="118"/>
      <c r="I124" s="118"/>
      <c r="J124" s="118"/>
      <c r="K124" s="213"/>
    </row>
    <row r="125" spans="1:11" ht="18" customHeight="1">
      <c r="A125" s="220">
        <v>3293</v>
      </c>
      <c r="B125" s="117" t="s">
        <v>187</v>
      </c>
      <c r="C125" s="118"/>
      <c r="D125" s="118"/>
      <c r="E125" s="118"/>
      <c r="F125" s="118"/>
      <c r="G125" s="118"/>
      <c r="H125" s="118"/>
      <c r="I125" s="118"/>
      <c r="J125" s="118"/>
      <c r="K125" s="213"/>
    </row>
    <row r="126" spans="1:11" ht="18" customHeight="1">
      <c r="A126" s="220">
        <v>3294</v>
      </c>
      <c r="B126" s="117" t="s">
        <v>188</v>
      </c>
      <c r="C126" s="118"/>
      <c r="D126" s="118"/>
      <c r="E126" s="118"/>
      <c r="F126" s="118"/>
      <c r="G126" s="118"/>
      <c r="H126" s="118"/>
      <c r="I126" s="118"/>
      <c r="J126" s="118"/>
      <c r="K126" s="213"/>
    </row>
    <row r="127" spans="1:11" ht="18" customHeight="1">
      <c r="A127" s="220">
        <v>3295</v>
      </c>
      <c r="B127" s="117" t="s">
        <v>189</v>
      </c>
      <c r="C127" s="118"/>
      <c r="D127" s="118"/>
      <c r="E127" s="118"/>
      <c r="F127" s="118"/>
      <c r="G127" s="118"/>
      <c r="H127" s="118"/>
      <c r="I127" s="118"/>
      <c r="J127" s="118"/>
      <c r="K127" s="213"/>
    </row>
    <row r="128" spans="1:11" ht="18" customHeight="1">
      <c r="A128" s="220">
        <v>3299</v>
      </c>
      <c r="B128" s="117" t="s">
        <v>190</v>
      </c>
      <c r="C128" s="122"/>
      <c r="D128" s="122"/>
      <c r="E128" s="118"/>
      <c r="F128" s="118"/>
      <c r="G128" s="118"/>
      <c r="H128" s="118"/>
      <c r="I128" s="118"/>
      <c r="J128" s="118"/>
      <c r="K128" s="213"/>
    </row>
    <row r="129" spans="1:11" ht="18" customHeight="1">
      <c r="A129" s="220">
        <v>34</v>
      </c>
      <c r="B129" s="117" t="s">
        <v>54</v>
      </c>
      <c r="C129" s="118"/>
      <c r="D129" s="118"/>
      <c r="E129" s="118"/>
      <c r="F129" s="118"/>
      <c r="G129" s="118"/>
      <c r="H129" s="118"/>
      <c r="I129" s="118"/>
      <c r="J129" s="118"/>
      <c r="K129" s="213"/>
    </row>
    <row r="130" spans="1:11" ht="18" customHeight="1">
      <c r="A130" s="220">
        <v>3431</v>
      </c>
      <c r="B130" s="117" t="s">
        <v>191</v>
      </c>
      <c r="C130" s="118"/>
      <c r="D130" s="118"/>
      <c r="E130" s="118"/>
      <c r="F130" s="118"/>
      <c r="G130" s="118"/>
      <c r="H130" s="118"/>
      <c r="I130" s="118"/>
      <c r="J130" s="118"/>
      <c r="K130" s="213"/>
    </row>
    <row r="131" spans="1:11" ht="29.25" customHeight="1">
      <c r="A131" s="220">
        <v>3432</v>
      </c>
      <c r="B131" s="117" t="s">
        <v>192</v>
      </c>
      <c r="C131" s="118"/>
      <c r="D131" s="118"/>
      <c r="E131" s="118"/>
      <c r="F131" s="118"/>
      <c r="G131" s="118"/>
      <c r="H131" s="118"/>
      <c r="I131" s="118"/>
      <c r="J131" s="118"/>
      <c r="K131" s="213"/>
    </row>
    <row r="132" spans="1:11" ht="18" customHeight="1">
      <c r="A132" s="220">
        <v>3433</v>
      </c>
      <c r="B132" s="117" t="s">
        <v>193</v>
      </c>
      <c r="C132" s="118"/>
      <c r="D132" s="118"/>
      <c r="E132" s="118"/>
      <c r="F132" s="118"/>
      <c r="G132" s="118"/>
      <c r="H132" s="118"/>
      <c r="I132" s="118"/>
      <c r="J132" s="118"/>
      <c r="K132" s="213"/>
    </row>
    <row r="133" spans="1:11" ht="18" customHeight="1">
      <c r="A133" s="220">
        <v>42</v>
      </c>
      <c r="B133" s="117" t="s">
        <v>72</v>
      </c>
      <c r="C133" s="118"/>
      <c r="D133" s="118"/>
      <c r="E133" s="118"/>
      <c r="F133" s="118"/>
      <c r="G133" s="118"/>
      <c r="H133" s="118"/>
      <c r="I133" s="118"/>
      <c r="J133" s="118"/>
      <c r="K133" s="213"/>
    </row>
    <row r="134" spans="1:11" ht="18" customHeight="1">
      <c r="A134" s="220">
        <v>4221</v>
      </c>
      <c r="B134" s="117" t="s">
        <v>197</v>
      </c>
      <c r="C134" s="118"/>
      <c r="D134" s="118"/>
      <c r="E134" s="118"/>
      <c r="F134" s="118"/>
      <c r="G134" s="118"/>
      <c r="H134" s="118"/>
      <c r="I134" s="118"/>
      <c r="J134" s="118"/>
      <c r="K134" s="213"/>
    </row>
    <row r="135" spans="1:11" ht="18" customHeight="1">
      <c r="A135" s="220">
        <v>4222</v>
      </c>
      <c r="B135" s="117" t="s">
        <v>198</v>
      </c>
      <c r="C135" s="118"/>
      <c r="D135" s="118"/>
      <c r="E135" s="118"/>
      <c r="F135" s="118"/>
      <c r="G135" s="118"/>
      <c r="H135" s="118"/>
      <c r="I135" s="118"/>
      <c r="J135" s="118"/>
      <c r="K135" s="213"/>
    </row>
    <row r="136" spans="1:11" ht="18" customHeight="1">
      <c r="A136" s="220">
        <v>4223</v>
      </c>
      <c r="B136" s="117" t="s">
        <v>199</v>
      </c>
      <c r="C136" s="118"/>
      <c r="D136" s="118"/>
      <c r="E136" s="118"/>
      <c r="F136" s="118"/>
      <c r="G136" s="118"/>
      <c r="H136" s="118"/>
      <c r="I136" s="118"/>
      <c r="J136" s="118"/>
      <c r="K136" s="213"/>
    </row>
    <row r="137" spans="1:11" ht="18" customHeight="1">
      <c r="A137" s="220">
        <v>4224</v>
      </c>
      <c r="B137" s="117" t="s">
        <v>200</v>
      </c>
      <c r="C137" s="118"/>
      <c r="D137" s="118"/>
      <c r="E137" s="118"/>
      <c r="F137" s="118"/>
      <c r="G137" s="118"/>
      <c r="H137" s="118"/>
      <c r="I137" s="118"/>
      <c r="J137" s="118"/>
      <c r="K137" s="213"/>
    </row>
    <row r="138" spans="1:11" ht="18" customHeight="1">
      <c r="A138" s="220">
        <v>4225</v>
      </c>
      <c r="B138" s="117" t="s">
        <v>201</v>
      </c>
      <c r="C138" s="118"/>
      <c r="D138" s="118"/>
      <c r="E138" s="118"/>
      <c r="F138" s="118"/>
      <c r="G138" s="118"/>
      <c r="H138" s="118"/>
      <c r="I138" s="118"/>
      <c r="J138" s="118"/>
      <c r="K138" s="213"/>
    </row>
    <row r="139" spans="1:11" ht="18" customHeight="1">
      <c r="A139" s="220">
        <v>4226</v>
      </c>
      <c r="B139" s="117" t="s">
        <v>202</v>
      </c>
      <c r="C139" s="118"/>
      <c r="D139" s="118"/>
      <c r="E139" s="118"/>
      <c r="F139" s="118"/>
      <c r="G139" s="118"/>
      <c r="H139" s="118"/>
      <c r="I139" s="118"/>
      <c r="J139" s="118"/>
      <c r="K139" s="213"/>
    </row>
    <row r="140" spans="1:11" ht="18" customHeight="1">
      <c r="A140" s="220">
        <v>4227</v>
      </c>
      <c r="B140" s="117" t="s">
        <v>203</v>
      </c>
      <c r="C140" s="118"/>
      <c r="D140" s="118"/>
      <c r="E140" s="118"/>
      <c r="F140" s="118"/>
      <c r="G140" s="118"/>
      <c r="H140" s="118"/>
      <c r="I140" s="118"/>
      <c r="J140" s="118"/>
      <c r="K140" s="213"/>
    </row>
    <row r="141" spans="1:11" ht="18" customHeight="1">
      <c r="A141" s="220">
        <v>4231</v>
      </c>
      <c r="B141" s="117" t="s">
        <v>204</v>
      </c>
      <c r="C141" s="118"/>
      <c r="D141" s="118"/>
      <c r="E141" s="118"/>
      <c r="F141" s="118"/>
      <c r="G141" s="118"/>
      <c r="H141" s="118"/>
      <c r="I141" s="118"/>
      <c r="J141" s="118"/>
      <c r="K141" s="213"/>
    </row>
    <row r="142" spans="1:11" ht="18" customHeight="1">
      <c r="A142" s="220">
        <v>4241</v>
      </c>
      <c r="B142" s="117" t="s">
        <v>205</v>
      </c>
      <c r="C142" s="118"/>
      <c r="D142" s="118"/>
      <c r="E142" s="118"/>
      <c r="F142" s="118"/>
      <c r="G142" s="118"/>
      <c r="H142" s="118"/>
      <c r="I142" s="118"/>
      <c r="J142" s="118"/>
      <c r="K142" s="213"/>
    </row>
    <row r="143" spans="1:11" ht="26.25" customHeight="1">
      <c r="A143" s="220">
        <v>45</v>
      </c>
      <c r="B143" s="117" t="s">
        <v>208</v>
      </c>
      <c r="C143" s="118"/>
      <c r="D143" s="118"/>
      <c r="E143" s="118"/>
      <c r="F143" s="118"/>
      <c r="G143" s="118"/>
      <c r="H143" s="118"/>
      <c r="I143" s="118"/>
      <c r="J143" s="118"/>
      <c r="K143" s="213"/>
    </row>
    <row r="144" spans="1:11" ht="18" customHeight="1">
      <c r="A144" s="220">
        <v>4511</v>
      </c>
      <c r="B144" s="117" t="s">
        <v>41</v>
      </c>
      <c r="C144" s="118"/>
      <c r="D144" s="118"/>
      <c r="E144" s="118"/>
      <c r="F144" s="118"/>
      <c r="G144" s="118"/>
      <c r="H144" s="118"/>
      <c r="I144" s="118"/>
      <c r="J144" s="118"/>
      <c r="K144" s="213"/>
    </row>
    <row r="145" spans="1:11" ht="18" customHeight="1">
      <c r="A145" s="220">
        <v>4225</v>
      </c>
      <c r="B145" s="117" t="s">
        <v>201</v>
      </c>
      <c r="C145" s="118"/>
      <c r="D145" s="118"/>
      <c r="E145" s="118"/>
      <c r="F145" s="118"/>
      <c r="G145" s="118"/>
      <c r="H145" s="118"/>
      <c r="I145" s="118"/>
      <c r="J145" s="118"/>
      <c r="K145" s="213"/>
    </row>
    <row r="146" spans="1:11" ht="18" customHeight="1">
      <c r="A146" s="220">
        <v>4226</v>
      </c>
      <c r="B146" s="117" t="s">
        <v>202</v>
      </c>
      <c r="C146" s="118"/>
      <c r="D146" s="118"/>
      <c r="E146" s="118"/>
      <c r="F146" s="118"/>
      <c r="G146" s="118"/>
      <c r="H146" s="118"/>
      <c r="I146" s="118"/>
      <c r="J146" s="118"/>
      <c r="K146" s="213"/>
    </row>
    <row r="147" spans="1:11" ht="18" customHeight="1">
      <c r="A147" s="220">
        <v>4227</v>
      </c>
      <c r="B147" s="117" t="s">
        <v>203</v>
      </c>
      <c r="C147" s="118"/>
      <c r="D147" s="118"/>
      <c r="E147" s="118"/>
      <c r="F147" s="118"/>
      <c r="G147" s="118"/>
      <c r="H147" s="118"/>
      <c r="I147" s="118"/>
      <c r="J147" s="118"/>
      <c r="K147" s="213"/>
    </row>
    <row r="148" spans="1:11" ht="18" customHeight="1">
      <c r="A148" s="220">
        <v>4231</v>
      </c>
      <c r="B148" s="117" t="s">
        <v>204</v>
      </c>
      <c r="C148" s="118"/>
      <c r="D148" s="118"/>
      <c r="E148" s="118"/>
      <c r="F148" s="118"/>
      <c r="G148" s="118"/>
      <c r="H148" s="118"/>
      <c r="I148" s="118"/>
      <c r="J148" s="118"/>
      <c r="K148" s="213"/>
    </row>
    <row r="149" spans="1:11" ht="18" customHeight="1">
      <c r="A149" s="220">
        <v>4241</v>
      </c>
      <c r="B149" s="117" t="s">
        <v>205</v>
      </c>
      <c r="C149" s="118"/>
      <c r="D149" s="118"/>
      <c r="E149" s="118"/>
      <c r="F149" s="118"/>
      <c r="G149" s="118"/>
      <c r="H149" s="118"/>
      <c r="I149" s="118"/>
      <c r="J149" s="118"/>
      <c r="K149" s="213"/>
    </row>
    <row r="150" spans="1:11" ht="27" customHeight="1">
      <c r="A150" s="220">
        <v>45</v>
      </c>
      <c r="B150" s="117" t="s">
        <v>208</v>
      </c>
      <c r="C150" s="118"/>
      <c r="D150" s="118"/>
      <c r="E150" s="118"/>
      <c r="F150" s="118"/>
      <c r="G150" s="118"/>
      <c r="H150" s="118"/>
      <c r="I150" s="118"/>
      <c r="J150" s="118"/>
      <c r="K150" s="213"/>
    </row>
    <row r="151" spans="1:11" ht="18" customHeight="1" thickBot="1">
      <c r="A151" s="231">
        <v>4511</v>
      </c>
      <c r="B151" s="232" t="s">
        <v>41</v>
      </c>
      <c r="C151" s="233"/>
      <c r="D151" s="233"/>
      <c r="E151" s="233"/>
      <c r="F151" s="233"/>
      <c r="G151" s="233"/>
      <c r="H151" s="233"/>
      <c r="I151" s="233"/>
      <c r="J151" s="233"/>
      <c r="K151" s="234"/>
    </row>
  </sheetData>
  <mergeCells count="2">
    <mergeCell ref="A5:K5"/>
    <mergeCell ref="A1:K2"/>
  </mergeCells>
  <printOptions horizontalCentered="1"/>
  <pageMargins left="0.70866141732283472" right="2.4803149606299213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2022-2023</vt:lpstr>
      <vt:lpstr>'Plan prih. po izvorima'!Ispis_naslova</vt:lpstr>
      <vt:lpstr>'Plan rash. i izdat. po izvorima'!Ispis_naslova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User</cp:lastModifiedBy>
  <cp:lastPrinted>2020-12-11T08:45:27Z</cp:lastPrinted>
  <dcterms:created xsi:type="dcterms:W3CDTF">2013-09-11T11:00:21Z</dcterms:created>
  <dcterms:modified xsi:type="dcterms:W3CDTF">2020-12-18T13:22:05Z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